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Parties" sheetId="1" r:id="rId1"/>
    <sheet name="Issues" sheetId="2" r:id="rId2"/>
    <sheet name="Risk Register" sheetId="3" r:id="rId3"/>
    <sheet name="Opp Register" sheetId="4" r:id="rId4"/>
    <sheet name="Lists" sheetId="5" r:id="rId5"/>
  </sheets>
  <definedNames/>
  <calcPr fullCalcOnLoad="1"/>
</workbook>
</file>

<file path=xl/sharedStrings.xml><?xml version="1.0" encoding="utf-8"?>
<sst xmlns="http://schemas.openxmlformats.org/spreadsheetml/2006/main" count="329" uniqueCount="199">
  <si>
    <r>
      <rPr>
        <b/>
        <sz val="22"/>
        <color indexed="8"/>
        <rFont val="Calibri"/>
        <family val="0"/>
      </rPr>
      <t xml:space="preserve">COTO Log </t>
    </r>
    <r>
      <rPr>
        <sz val="12"/>
        <color indexed="8"/>
        <rFont val="Calibri"/>
        <family val="0"/>
      </rPr>
      <t>- Rev. 0</t>
    </r>
  </si>
  <si>
    <t>Interested Parties List</t>
  </si>
  <si>
    <t>Interested Party</t>
  </si>
  <si>
    <t>Int / Ext</t>
  </si>
  <si>
    <t>Reason for Inclusion</t>
  </si>
  <si>
    <t>Certification Body</t>
  </si>
  <si>
    <t>External</t>
  </si>
  <si>
    <t>Audit for ISO compliance, issue certifications</t>
  </si>
  <si>
    <t>Direct Customer</t>
  </si>
  <si>
    <t>Purchase our products and services</t>
  </si>
  <si>
    <t>Employee / Staff</t>
  </si>
  <si>
    <t>Internal</t>
  </si>
  <si>
    <t>Directly responsible for manufacture of products, delivery of service</t>
  </si>
  <si>
    <t>End User</t>
  </si>
  <si>
    <t>End user of our products and services</t>
  </si>
  <si>
    <t>Investors</t>
  </si>
  <si>
    <t>Have direct concern over the financial health of the company</t>
  </si>
  <si>
    <t>Labor Union Representatives</t>
  </si>
  <si>
    <t>Concerned with compliance to labor contract, represent workers</t>
  </si>
  <si>
    <t>Local Community</t>
  </si>
  <si>
    <t>Impacted by our activities in the region</t>
  </si>
  <si>
    <t>Partners</t>
  </si>
  <si>
    <t>Assist in financial support and management guidance of the company</t>
  </si>
  <si>
    <t>Public</t>
  </si>
  <si>
    <t>Regulatory Body</t>
  </si>
  <si>
    <t>Mandate regulatory requirements</t>
  </si>
  <si>
    <t>Supplier</t>
  </si>
  <si>
    <t>Provides our raw materials and critical support services</t>
  </si>
  <si>
    <t>Top Management</t>
  </si>
  <si>
    <t>Has direct responsibility for management of the company</t>
  </si>
  <si>
    <t>Issues List</t>
  </si>
  <si>
    <t>Ln</t>
  </si>
  <si>
    <t>Issue of Concern</t>
  </si>
  <si>
    <t>Bias</t>
  </si>
  <si>
    <t>Processes Affected</t>
  </si>
  <si>
    <t>Prioritiy</t>
  </si>
  <si>
    <t>Treatment Method</t>
  </si>
  <si>
    <t>Record Reference / Notes</t>
  </si>
  <si>
    <t>Level of compliance to ISO 9001.</t>
  </si>
  <si>
    <t>Mixed</t>
  </si>
  <si>
    <t>Process 1</t>
  </si>
  <si>
    <t>Low</t>
  </si>
  <si>
    <t>Internal Auditing</t>
  </si>
  <si>
    <t>See audit records</t>
  </si>
  <si>
    <t xml:space="preserve">Expect to be compensated </t>
  </si>
  <si>
    <t>Risk</t>
  </si>
  <si>
    <t>QMS Management</t>
  </si>
  <si>
    <t>Medium</t>
  </si>
  <si>
    <t>Manage company finances appropriately</t>
  </si>
  <si>
    <t>Financials (confidential)</t>
  </si>
  <si>
    <t>Expect satisfactory equipment, facilities</t>
  </si>
  <si>
    <t>Require appropriate training</t>
  </si>
  <si>
    <t>Training provided, assessed through audits</t>
  </si>
  <si>
    <t>See training records</t>
  </si>
  <si>
    <t>Management</t>
  </si>
  <si>
    <t>Company must remain financially healthy</t>
  </si>
  <si>
    <t>QMS processes must be efficient</t>
  </si>
  <si>
    <t>Concerned with growth of company</t>
  </si>
  <si>
    <t>Opportunity</t>
  </si>
  <si>
    <t>Management Review Activity</t>
  </si>
  <si>
    <t>See Opportunity Register</t>
  </si>
  <si>
    <t>Expect high quality products</t>
  </si>
  <si>
    <t>Manufacturing</t>
  </si>
  <si>
    <t>Risk Register / FMEA</t>
  </si>
  <si>
    <t>See Risk Register Line 4, 7, 15</t>
  </si>
  <si>
    <t>Expect on time delivery</t>
  </si>
  <si>
    <t>See Risk Register</t>
  </si>
  <si>
    <t>Could be source of referrals to new customers</t>
  </si>
  <si>
    <t>Quoting and Orders</t>
  </si>
  <si>
    <t>Marketing Enhancement</t>
  </si>
  <si>
    <t>See Mgmt Review records</t>
  </si>
  <si>
    <t>Flows down QMS requirements</t>
  </si>
  <si>
    <t>Internal audit records</t>
  </si>
  <si>
    <t>Expect us not to pollute environment</t>
  </si>
  <si>
    <t>Other</t>
  </si>
  <si>
    <t>Expect us to be a "good citizen" locally</t>
  </si>
  <si>
    <t>Good management practices</t>
  </si>
  <si>
    <t>Hope us will hire and retain local workers</t>
  </si>
  <si>
    <t>No Action: Accept Risk per Mgmt Decision</t>
  </si>
  <si>
    <t>We do this naturally</t>
  </si>
  <si>
    <t xml:space="preserve">Can provide positive press </t>
  </si>
  <si>
    <t>No action, proceed normally for now</t>
  </si>
  <si>
    <t>Maintain good relations locally</t>
  </si>
  <si>
    <t>Must comply with all regulations and statutes</t>
  </si>
  <si>
    <t>High</t>
  </si>
  <si>
    <t>Do this as normal part of business</t>
  </si>
  <si>
    <t>Expect to be paid promptly</t>
  </si>
  <si>
    <t>Purchasing</t>
  </si>
  <si>
    <t>Require clearly defined requirements</t>
  </si>
  <si>
    <t>Require adequate notice of rush jobs</t>
  </si>
  <si>
    <t>Vendor performance impacts on our reputation</t>
  </si>
  <si>
    <t>Vendor Auditing</t>
  </si>
  <si>
    <t>Flowdown of reqs on POs; auditing if needed</t>
  </si>
  <si>
    <t>Risk Register</t>
  </si>
  <si>
    <t>Ln
#</t>
  </si>
  <si>
    <t>Process</t>
  </si>
  <si>
    <t>Probability (of risk occurring)</t>
  </si>
  <si>
    <t>Prob. Rating</t>
  </si>
  <si>
    <t>Consequence (if risk is encountered)</t>
  </si>
  <si>
    <t>Cons. Rating</t>
  </si>
  <si>
    <r>
      <rPr>
        <b/>
        <sz val="9"/>
        <color indexed="8"/>
        <rFont val="Arial"/>
        <family val="0"/>
      </rPr>
      <t xml:space="preserve">Risk Factor
</t>
    </r>
    <r>
      <rPr>
        <b/>
        <sz val="6"/>
        <color indexed="8"/>
        <rFont val="Arial Narrow"/>
        <family val="0"/>
      </rPr>
      <t>(Prob x Cons)</t>
    </r>
  </si>
  <si>
    <r>
      <rPr>
        <b/>
        <sz val="9"/>
        <color indexed="8"/>
        <rFont val="Arial"/>
        <family val="0"/>
      </rPr>
      <t xml:space="preserve">Mitigation Plan
</t>
    </r>
    <r>
      <rPr>
        <b/>
        <sz val="9"/>
        <color indexed="8"/>
        <rFont val="Arial"/>
        <family val="0"/>
      </rPr>
      <t>(required for risk factors &gt;</t>
    </r>
    <r>
      <rPr>
        <b/>
        <sz val="9"/>
        <color indexed="8"/>
        <rFont val="Arial"/>
        <family val="0"/>
      </rPr>
      <t>8.0</t>
    </r>
    <r>
      <rPr>
        <b/>
        <sz val="9"/>
        <color indexed="8"/>
        <rFont val="Arial"/>
        <family val="0"/>
      </rPr>
      <t xml:space="preserve">)
</t>
    </r>
    <r>
      <rPr>
        <b/>
        <sz val="9"/>
        <color indexed="8"/>
        <rFont val="Arial"/>
        <family val="0"/>
      </rPr>
      <t>May reference external plan document</t>
    </r>
  </si>
  <si>
    <t>Risk Factor after Mitigation</t>
  </si>
  <si>
    <t>Likelihood</t>
  </si>
  <si>
    <t>Previous Occurrences</t>
  </si>
  <si>
    <t>Potential Loss of Contracts</t>
  </si>
  <si>
    <t>Potential Harm to User</t>
  </si>
  <si>
    <t>Inability to Meet Contract Terms / Requirements</t>
  </si>
  <si>
    <t>Potential Violation of Regulations</t>
  </si>
  <si>
    <t>Impact on Company Reputation</t>
  </si>
  <si>
    <t>Est. Cost of Correction</t>
  </si>
  <si>
    <t>Opportunity Register</t>
  </si>
  <si>
    <t>Number of active improvement activities:</t>
  </si>
  <si>
    <t>Probability (of achieving the opportunity)</t>
  </si>
  <si>
    <t>Benefit (if opportunity is encountered)</t>
  </si>
  <si>
    <t>Ben. Rating</t>
  </si>
  <si>
    <r>
      <rPr>
        <b/>
        <sz val="9"/>
        <color indexed="8"/>
        <rFont val="Arial"/>
        <family val="0"/>
      </rPr>
      <t xml:space="preserve">Opp Factor
</t>
    </r>
    <r>
      <rPr>
        <b/>
        <sz val="6"/>
        <color indexed="8"/>
        <rFont val="Arial Narrow"/>
        <family val="0"/>
      </rPr>
      <t>(Prob x Ben)</t>
    </r>
  </si>
  <si>
    <r>
      <rPr>
        <b/>
        <sz val="8"/>
        <color indexed="8"/>
        <rFont val="Arial"/>
        <family val="0"/>
      </rPr>
      <t xml:space="preserve">Opportunity Pursuit Plan
</t>
    </r>
    <r>
      <rPr>
        <b/>
        <sz val="8"/>
        <color indexed="8"/>
        <rFont val="Arial"/>
        <family val="0"/>
      </rPr>
      <t>(suggested for Opp Factors &gt;</t>
    </r>
    <r>
      <rPr>
        <b/>
        <sz val="8"/>
        <color indexed="8"/>
        <rFont val="Arial"/>
        <family val="0"/>
      </rPr>
      <t>8.0</t>
    </r>
    <r>
      <rPr>
        <b/>
        <sz val="8"/>
        <color indexed="8"/>
        <rFont val="Arial"/>
        <family val="0"/>
      </rPr>
      <t xml:space="preserve">)
</t>
    </r>
    <r>
      <rPr>
        <b/>
        <sz val="8"/>
        <color indexed="8"/>
        <rFont val="Arial"/>
        <family val="0"/>
      </rPr>
      <t>May reference external planning document</t>
    </r>
  </si>
  <si>
    <t>Post- Implementation Success?</t>
  </si>
  <si>
    <t>Status</t>
  </si>
  <si>
    <t>Potential for New Business</t>
  </si>
  <si>
    <t>Potential Expansion of Current Business</t>
  </si>
  <si>
    <t>Potential improvement in satisfying regulations</t>
  </si>
  <si>
    <t>Potential improvement to internal QMS processes</t>
  </si>
  <si>
    <t>Improvement to Company Reputation</t>
  </si>
  <si>
    <t>Potential Cost of Implementation</t>
  </si>
  <si>
    <t>OPP RATING:</t>
  </si>
  <si>
    <t>RISK RATING LIMIT:</t>
  </si>
  <si>
    <t>Type</t>
  </si>
  <si>
    <t>Priority</t>
  </si>
  <si>
    <t>Treatment</t>
  </si>
  <si>
    <t>Processes</t>
  </si>
  <si>
    <t>Occurrences</t>
  </si>
  <si>
    <t>Potential</t>
  </si>
  <si>
    <t>Violation</t>
  </si>
  <si>
    <t>correction</t>
  </si>
  <si>
    <t>reputation</t>
  </si>
  <si>
    <t>cost</t>
  </si>
  <si>
    <t>score</t>
  </si>
  <si>
    <t>Success</t>
  </si>
  <si>
    <t>Emergency</t>
  </si>
  <si>
    <t>All Processes</t>
  </si>
  <si>
    <t>Cannot occur / not applicable</t>
  </si>
  <si>
    <t>Has never occurred.</t>
  </si>
  <si>
    <t>None / NA</t>
  </si>
  <si>
    <t>$ 0</t>
  </si>
  <si>
    <t>None</t>
  </si>
  <si>
    <t>&gt; $1,000,000</t>
  </si>
  <si>
    <t>No impact  / NA</t>
  </si>
  <si>
    <t>Opportunity Failed</t>
  </si>
  <si>
    <t>Risk Register / FMEA Style</t>
  </si>
  <si>
    <t>Unlikely to occur</t>
  </si>
  <si>
    <t>Has not occurred in past 10 years.</t>
  </si>
  <si>
    <t>Minor</t>
  </si>
  <si>
    <t>Possible</t>
  </si>
  <si>
    <t>&lt; $100,000</t>
  </si>
  <si>
    <t>Minimal</t>
  </si>
  <si>
    <t>&gt; $500,000</t>
  </si>
  <si>
    <t>Minimal impact</t>
  </si>
  <si>
    <t>Opportunity Abandoned</t>
  </si>
  <si>
    <t>Root Cause Analysis</t>
  </si>
  <si>
    <t>Neutral</t>
  </si>
  <si>
    <t>Process 2</t>
  </si>
  <si>
    <t>Somewhat likely to occur</t>
  </si>
  <si>
    <t>Has occurred in past 10 years.</t>
  </si>
  <si>
    <t>Moderate</t>
  </si>
  <si>
    <t>Definite</t>
  </si>
  <si>
    <t>&lt; $500,000</t>
  </si>
  <si>
    <t>Moderate impact</t>
  </si>
  <si>
    <t>Met some expectations</t>
  </si>
  <si>
    <t>Process 3</t>
  </si>
  <si>
    <t>Likely to occur</t>
  </si>
  <si>
    <t>Has occurred in past 5 years.</t>
  </si>
  <si>
    <t>Severe</t>
  </si>
  <si>
    <t>Good impact</t>
  </si>
  <si>
    <t>Met all expectations</t>
  </si>
  <si>
    <t>Process 4</t>
  </si>
  <si>
    <t>Very likely to occur</t>
  </si>
  <si>
    <t>Has occurred in past year.</t>
  </si>
  <si>
    <t>Very High</t>
  </si>
  <si>
    <t>Legal Risk</t>
  </si>
  <si>
    <t>Very severe</t>
  </si>
  <si>
    <t>$0 or N/A</t>
  </si>
  <si>
    <t>Great impact</t>
  </si>
  <si>
    <t>Exceeded expectations</t>
  </si>
  <si>
    <t>Corrective Action (CA)</t>
  </si>
  <si>
    <t>Process 5</t>
  </si>
  <si>
    <t>Process 6</t>
  </si>
  <si>
    <t>Other Auditing</t>
  </si>
  <si>
    <t>Process 7</t>
  </si>
  <si>
    <t>Process 8</t>
  </si>
  <si>
    <t>Process 9</t>
  </si>
  <si>
    <t>Process 10</t>
  </si>
  <si>
    <t>Mitigation Plan
(required for risk factors &gt;</t>
  </si>
  <si>
    <t>)
May reference external plan document</t>
  </si>
  <si>
    <r>
      <rPr>
        <sz val="11"/>
        <color indexed="14"/>
        <rFont val="Calibri"/>
        <family val="0"/>
      </rPr>
      <t xml:space="preserve">Mitigation Plan
</t>
    </r>
    <r>
      <rPr>
        <sz val="11"/>
        <color indexed="14"/>
        <rFont val="Calibri"/>
        <family val="0"/>
      </rPr>
      <t>(required for risk factors &gt;</t>
    </r>
    <r>
      <rPr>
        <sz val="11"/>
        <color indexed="14"/>
        <rFont val="Calibri"/>
        <family val="0"/>
      </rPr>
      <t>8.0</t>
    </r>
    <r>
      <rPr>
        <sz val="11"/>
        <color indexed="14"/>
        <rFont val="Calibri"/>
        <family val="0"/>
      </rPr>
      <t xml:space="preserve">)
</t>
    </r>
    <r>
      <rPr>
        <sz val="11"/>
        <color indexed="14"/>
        <rFont val="Calibri"/>
        <family val="0"/>
      </rPr>
      <t>May reference external plan document</t>
    </r>
  </si>
  <si>
    <t>Opportunity Pursuit Plan
(suggested for Opp Factors &gt;</t>
  </si>
  <si>
    <t>)
May reference external planning document</t>
  </si>
  <si>
    <r>
      <rPr>
        <sz val="11"/>
        <color indexed="14"/>
        <rFont val="Calibri"/>
        <family val="0"/>
      </rPr>
      <t xml:space="preserve">Opportunity Pursuit Plan
</t>
    </r>
    <r>
      <rPr>
        <sz val="11"/>
        <color indexed="14"/>
        <rFont val="Calibri"/>
        <family val="0"/>
      </rPr>
      <t>(suggested for Opp Factors &gt;</t>
    </r>
    <r>
      <rPr>
        <sz val="11"/>
        <color indexed="14"/>
        <rFont val="Calibri"/>
        <family val="0"/>
      </rPr>
      <t>8.0</t>
    </r>
    <r>
      <rPr>
        <sz val="11"/>
        <color indexed="14"/>
        <rFont val="Calibri"/>
        <family val="0"/>
      </rPr>
      <t xml:space="preserve">)
</t>
    </r>
    <r>
      <rPr>
        <sz val="11"/>
        <color indexed="14"/>
        <rFont val="Calibri"/>
        <family val="0"/>
      </rPr>
      <t>May reference external planning document</t>
    </r>
  </si>
</sst>
</file>

<file path=xl/styles.xml><?xml version="1.0" encoding="utf-8"?>
<styleSheet xmlns="http://schemas.openxmlformats.org/spreadsheetml/2006/main">
  <numFmts count="1">
    <numFmt numFmtId="59" formatCode="0.0"/>
  </numFmts>
  <fonts count="25">
    <font>
      <sz val="11"/>
      <color indexed="8"/>
      <name val="Calibri"/>
      <family val="0"/>
    </font>
    <font>
      <sz val="12"/>
      <color indexed="8"/>
      <name val="ヒラギノ角ゴ ProN W3"/>
      <family val="0"/>
    </font>
    <font>
      <sz val="14.3"/>
      <color indexed="8"/>
      <name val="Calibri"/>
      <family val="0"/>
    </font>
    <font>
      <sz val="22"/>
      <color indexed="8"/>
      <name val="Calibri"/>
      <family val="0"/>
    </font>
    <font>
      <b/>
      <sz val="22"/>
      <color indexed="8"/>
      <name val="Calibri"/>
      <family val="0"/>
    </font>
    <font>
      <sz val="12"/>
      <color indexed="8"/>
      <name val="Calibri"/>
      <family val="0"/>
    </font>
    <font>
      <b/>
      <sz val="16"/>
      <color indexed="8"/>
      <name val="Arial"/>
      <family val="0"/>
    </font>
    <font>
      <b/>
      <sz val="11"/>
      <color indexed="8"/>
      <name val="Calibri"/>
      <family val="0"/>
    </font>
    <font>
      <b/>
      <sz val="20"/>
      <color indexed="8"/>
      <name val="Calibri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Arial"/>
      <family val="0"/>
    </font>
    <font>
      <b/>
      <sz val="9"/>
      <color indexed="8"/>
      <name val="Calibri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6"/>
      <color indexed="8"/>
      <name val="Arial Narrow"/>
      <family val="0"/>
    </font>
    <font>
      <b/>
      <sz val="7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 Narrow"/>
      <family val="0"/>
    </font>
    <font>
      <b/>
      <sz val="14"/>
      <color indexed="8"/>
      <name val="Calibri"/>
      <family val="0"/>
    </font>
    <font>
      <sz val="11"/>
      <color indexed="14"/>
      <name val="Calibri"/>
      <family val="0"/>
    </font>
    <font>
      <sz val="9"/>
      <color indexed="8"/>
      <name val="Calibri"/>
      <family val="0"/>
    </font>
    <font>
      <sz val="9"/>
      <color indexed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42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9"/>
      </bottom>
    </border>
    <border>
      <left/>
      <right/>
      <top style="thin">
        <color indexed="10"/>
      </top>
      <bottom style="thin">
        <color indexed="9"/>
      </bottom>
    </border>
    <border>
      <left/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10"/>
      </right>
      <top/>
      <bottom/>
    </border>
    <border>
      <left style="thin">
        <color indexed="9"/>
      </left>
      <right/>
      <top/>
      <bottom style="thin">
        <color indexed="10"/>
      </bottom>
    </border>
    <border>
      <left/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9"/>
      </bottom>
    </border>
    <border>
      <left style="thin">
        <color indexed="10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10"/>
      </right>
      <top style="thin">
        <color indexed="9"/>
      </top>
      <bottom style="thin">
        <color indexed="9"/>
      </bottom>
    </border>
    <border>
      <left style="thin">
        <color indexed="13"/>
      </left>
      <right style="thin">
        <color indexed="9"/>
      </right>
      <top style="thin">
        <color indexed="9"/>
      </top>
      <bottom style="thin">
        <color indexed="13"/>
      </bottom>
    </border>
    <border>
      <left style="thin">
        <color indexed="13"/>
      </left>
      <right style="thin">
        <color indexed="9"/>
      </right>
      <top style="thin">
        <color indexed="13"/>
      </top>
      <bottom style="thin">
        <color indexed="13"/>
      </bottom>
    </border>
    <border>
      <left style="thin">
        <color indexed="10"/>
      </left>
      <right/>
      <top style="thin">
        <color indexed="10"/>
      </top>
      <bottom/>
    </border>
    <border>
      <left/>
      <right style="thin">
        <color indexed="9"/>
      </right>
      <top style="thin">
        <color indexed="10"/>
      </top>
      <bottom/>
    </border>
    <border>
      <left style="thin">
        <color indexed="9"/>
      </left>
      <right style="thin">
        <color indexed="9"/>
      </right>
      <top style="thin">
        <color indexed="10"/>
      </top>
      <bottom/>
    </border>
    <border>
      <left style="thin">
        <color indexed="9"/>
      </left>
      <right/>
      <top style="thin">
        <color indexed="10"/>
      </top>
      <bottom/>
    </border>
    <border>
      <left style="thin">
        <color indexed="10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 style="thin">
        <color indexed="9"/>
      </left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>
        <color indexed="9"/>
      </left>
      <right>
        <color indexed="8"/>
      </right>
      <top style="thin">
        <color indexed="9"/>
      </top>
      <bottom style="thin">
        <color indexed="9"/>
      </bottom>
    </border>
    <border>
      <left>
        <color indexed="8"/>
      </left>
      <right/>
      <top style="thin">
        <color indexed="9"/>
      </top>
      <bottom/>
    </border>
    <border>
      <left style="thin">
        <color indexed="9"/>
      </left>
      <right>
        <color indexed="8"/>
      </right>
      <top style="thin">
        <color indexed="9"/>
      </top>
      <bottom/>
    </border>
    <border>
      <left>
        <color indexed="8"/>
      </left>
      <right>
        <color indexed="8"/>
      </right>
      <top style="thin">
        <color indexed="9"/>
      </top>
      <bottom/>
    </border>
    <border>
      <left>
        <color indexed="8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>
        <color indexed="8"/>
      </right>
      <top/>
      <bottom/>
    </border>
    <border>
      <left>
        <color indexed="8"/>
      </left>
      <right style="thin">
        <color indexed="9"/>
      </right>
      <top/>
      <bottom/>
    </border>
    <border>
      <left style="thin">
        <color indexed="10"/>
      </left>
      <right/>
      <top/>
      <bottom style="thin">
        <color indexed="10"/>
      </bottom>
    </border>
    <border>
      <left/>
      <right style="thin">
        <color indexed="9"/>
      </right>
      <top/>
      <bottom style="thin">
        <color indexed="10"/>
      </bottom>
    </border>
    <border>
      <left style="thin">
        <color indexed="9"/>
      </left>
      <right>
        <color indexed="8"/>
      </right>
      <top/>
      <bottom style="thin">
        <color indexed="10"/>
      </bottom>
    </border>
    <border>
      <left>
        <color indexed="8"/>
      </left>
      <right>
        <color indexed="8"/>
      </right>
      <top/>
      <bottom style="thin">
        <color indexed="10"/>
      </bottom>
    </border>
    <border>
      <left>
        <color indexed="8"/>
      </left>
      <right style="thin">
        <color indexed="9"/>
      </right>
      <top/>
      <bottom style="thin">
        <color indexed="10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49" fontId="3" fillId="2" borderId="1" xfId="0" applyNumberFormat="1" applyFont="1" applyFill="1" applyBorder="1" applyAlignment="1">
      <alignment horizontal="left" vertical="center"/>
    </xf>
    <xf numFmtId="0" fontId="0" fillId="2" borderId="2" xfId="0" applyFont="1" applyFill="1" applyBorder="1" applyAlignment="1">
      <alignment/>
    </xf>
    <xf numFmtId="49" fontId="6" fillId="2" borderId="2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49" fontId="7" fillId="3" borderId="5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49" fontId="0" fillId="2" borderId="5" xfId="0" applyNumberFormat="1" applyFont="1" applyFill="1" applyBorder="1" applyAlignment="1">
      <alignment horizontal="left" vertical="center"/>
    </xf>
    <xf numFmtId="0" fontId="0" fillId="2" borderId="5" xfId="0" applyNumberFormat="1" applyFont="1" applyFill="1" applyBorder="1" applyAlignment="1">
      <alignment horizontal="left" vertical="center"/>
    </xf>
    <xf numFmtId="0" fontId="0" fillId="2" borderId="7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2" borderId="1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left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/>
    </xf>
    <xf numFmtId="0" fontId="0" fillId="2" borderId="5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left" vertical="center" wrapText="1"/>
    </xf>
    <xf numFmtId="0" fontId="0" fillId="2" borderId="5" xfId="0" applyNumberFormat="1" applyFont="1" applyFill="1" applyBorder="1" applyAlignment="1">
      <alignment horizontal="left" vertical="center" wrapText="1"/>
    </xf>
    <xf numFmtId="0" fontId="0" fillId="2" borderId="12" xfId="0" applyNumberFormat="1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0" borderId="0" xfId="0" applyNumberFormat="1" applyFont="1" applyAlignment="1">
      <alignment/>
    </xf>
    <xf numFmtId="0" fontId="10" fillId="2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9" fillId="2" borderId="2" xfId="0" applyNumberFormat="1" applyFont="1" applyFill="1" applyBorder="1" applyAlignment="1">
      <alignment vertical="center" wrapText="1"/>
    </xf>
    <xf numFmtId="0" fontId="9" fillId="2" borderId="2" xfId="0" applyNumberFormat="1" applyFont="1" applyFill="1" applyBorder="1" applyAlignment="1">
      <alignment vertical="center"/>
    </xf>
    <xf numFmtId="0" fontId="11" fillId="2" borderId="2" xfId="0" applyNumberFormat="1" applyFont="1" applyFill="1" applyBorder="1" applyAlignment="1">
      <alignment wrapText="1"/>
    </xf>
    <xf numFmtId="49" fontId="12" fillId="3" borderId="5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/>
    </xf>
    <xf numFmtId="0" fontId="9" fillId="3" borderId="5" xfId="0" applyNumberFormat="1" applyFont="1" applyFill="1" applyBorder="1" applyAlignment="1">
      <alignment horizontal="center" vertical="center"/>
    </xf>
    <xf numFmtId="49" fontId="13" fillId="3" borderId="5" xfId="0" applyNumberFormat="1" applyFont="1" applyFill="1" applyBorder="1" applyAlignment="1">
      <alignment horizontal="center" vertical="center" wrapText="1"/>
    </xf>
    <xf numFmtId="49" fontId="14" fillId="3" borderId="5" xfId="0" applyNumberFormat="1" applyFont="1" applyFill="1" applyBorder="1" applyAlignment="1">
      <alignment horizontal="center" vertical="center" wrapText="1"/>
    </xf>
    <xf numFmtId="0" fontId="12" fillId="3" borderId="5" xfId="0" applyNumberFormat="1" applyFont="1" applyFill="1" applyBorder="1" applyAlignment="1">
      <alignment horizontal="center" vertical="center" wrapText="1"/>
    </xf>
    <xf numFmtId="0" fontId="9" fillId="3" borderId="5" xfId="0" applyNumberFormat="1" applyFont="1" applyFill="1" applyBorder="1" applyAlignment="1">
      <alignment horizontal="center" vertical="center" wrapText="1"/>
    </xf>
    <xf numFmtId="49" fontId="16" fillId="4" borderId="5" xfId="0" applyNumberFormat="1" applyFont="1" applyFill="1" applyBorder="1" applyAlignment="1">
      <alignment horizontal="center" vertical="center" wrapText="1"/>
    </xf>
    <xf numFmtId="0" fontId="13" fillId="3" borderId="5" xfId="0" applyNumberFormat="1" applyFont="1" applyFill="1" applyBorder="1" applyAlignment="1">
      <alignment horizontal="center" vertical="center" wrapText="1"/>
    </xf>
    <xf numFmtId="0" fontId="14" fillId="3" borderId="5" xfId="0" applyNumberFormat="1" applyFont="1" applyFill="1" applyBorder="1" applyAlignment="1">
      <alignment horizontal="center" vertical="center" wrapText="1"/>
    </xf>
    <xf numFmtId="0" fontId="17" fillId="2" borderId="5" xfId="0" applyNumberFormat="1" applyFont="1" applyFill="1" applyBorder="1" applyAlignment="1">
      <alignment horizontal="center" vertical="center"/>
    </xf>
    <xf numFmtId="0" fontId="17" fillId="2" borderId="5" xfId="0" applyNumberFormat="1" applyFont="1" applyFill="1" applyBorder="1" applyAlignment="1">
      <alignment horizontal="left" vertical="center"/>
    </xf>
    <xf numFmtId="49" fontId="18" fillId="2" borderId="5" xfId="0" applyNumberFormat="1" applyFont="1" applyFill="1" applyBorder="1" applyAlignment="1">
      <alignment horizontal="center" vertical="center"/>
    </xf>
    <xf numFmtId="0" fontId="17" fillId="2" borderId="5" xfId="0" applyNumberFormat="1" applyFont="1" applyFill="1" applyBorder="1" applyAlignment="1">
      <alignment horizontal="left" vertical="center" wrapText="1"/>
    </xf>
    <xf numFmtId="0" fontId="18" fillId="2" borderId="5" xfId="0" applyNumberFormat="1" applyFont="1" applyFill="1" applyBorder="1" applyAlignment="1">
      <alignment horizontal="center" vertical="center"/>
    </xf>
    <xf numFmtId="0" fontId="10" fillId="2" borderId="5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/>
    </xf>
    <xf numFmtId="49" fontId="9" fillId="2" borderId="2" xfId="0" applyNumberFormat="1" applyFont="1" applyFill="1" applyBorder="1" applyAlignment="1">
      <alignment horizontal="right" vertical="center"/>
    </xf>
    <xf numFmtId="0" fontId="9" fillId="2" borderId="2" xfId="0" applyNumberFormat="1" applyFont="1" applyFill="1" applyBorder="1" applyAlignment="1">
      <alignment horizontal="left" vertical="center"/>
    </xf>
    <xf numFmtId="49" fontId="19" fillId="3" borderId="5" xfId="0" applyNumberFormat="1" applyFont="1" applyFill="1" applyBorder="1" applyAlignment="1">
      <alignment horizontal="center" vertical="center"/>
    </xf>
    <xf numFmtId="0" fontId="19" fillId="3" borderId="5" xfId="0" applyNumberFormat="1" applyFont="1" applyFill="1" applyBorder="1" applyAlignment="1">
      <alignment horizontal="center" vertical="center"/>
    </xf>
    <xf numFmtId="0" fontId="10" fillId="2" borderId="15" xfId="0" applyNumberFormat="1" applyFont="1" applyFill="1" applyBorder="1" applyAlignment="1">
      <alignment horizontal="center" vertical="center"/>
    </xf>
    <xf numFmtId="0" fontId="20" fillId="2" borderId="5" xfId="0" applyNumberFormat="1" applyFont="1" applyFill="1" applyBorder="1" applyAlignment="1">
      <alignment horizontal="center" vertical="center"/>
    </xf>
    <xf numFmtId="0" fontId="10" fillId="2" borderId="16" xfId="0" applyNumberFormat="1" applyFont="1" applyFill="1" applyBorder="1" applyAlignment="1">
      <alignment horizontal="center" vertical="center"/>
    </xf>
    <xf numFmtId="49" fontId="20" fillId="2" borderId="5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/>
    </xf>
    <xf numFmtId="49" fontId="21" fillId="5" borderId="17" xfId="0" applyNumberFormat="1" applyFont="1" applyFill="1" applyBorder="1" applyAlignment="1">
      <alignment horizontal="center" vertical="center"/>
    </xf>
    <xf numFmtId="49" fontId="21" fillId="5" borderId="3" xfId="0" applyNumberFormat="1" applyFont="1" applyFill="1" applyBorder="1" applyAlignment="1">
      <alignment horizontal="center" vertical="center"/>
    </xf>
    <xf numFmtId="0" fontId="0" fillId="2" borderId="18" xfId="0" applyNumberFormat="1" applyFont="1" applyFill="1" applyBorder="1" applyAlignment="1">
      <alignment/>
    </xf>
    <xf numFmtId="49" fontId="7" fillId="6" borderId="5" xfId="0" applyNumberFormat="1" applyFont="1" applyFill="1" applyBorder="1" applyAlignment="1">
      <alignment horizontal="center" vertical="center"/>
    </xf>
    <xf numFmtId="0" fontId="0" fillId="2" borderId="19" xfId="0" applyNumberFormat="1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22" fillId="2" borderId="4" xfId="0" applyNumberFormat="1" applyFont="1" applyFill="1" applyBorder="1" applyAlignment="1">
      <alignment/>
    </xf>
    <xf numFmtId="59" fontId="21" fillId="7" borderId="21" xfId="0" applyNumberFormat="1" applyFont="1" applyFill="1" applyBorder="1" applyAlignment="1">
      <alignment horizontal="center" vertical="center"/>
    </xf>
    <xf numFmtId="59" fontId="21" fillId="7" borderId="0" xfId="0" applyNumberFormat="1" applyFont="1" applyFill="1" applyBorder="1" applyAlignment="1">
      <alignment horizontal="center" vertical="center"/>
    </xf>
    <xf numFmtId="0" fontId="0" fillId="2" borderId="22" xfId="0" applyNumberFormat="1" applyFont="1" applyFill="1" applyBorder="1" applyAlignment="1">
      <alignment/>
    </xf>
    <xf numFmtId="49" fontId="23" fillId="2" borderId="5" xfId="0" applyNumberFormat="1" applyFont="1" applyFill="1" applyBorder="1" applyAlignment="1">
      <alignment horizontal="left" vertical="center"/>
    </xf>
    <xf numFmtId="0" fontId="23" fillId="2" borderId="23" xfId="0" applyNumberFormat="1" applyFont="1" applyFill="1" applyBorder="1" applyAlignment="1">
      <alignment/>
    </xf>
    <xf numFmtId="0" fontId="23" fillId="2" borderId="5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/>
    </xf>
    <xf numFmtId="0" fontId="23" fillId="2" borderId="5" xfId="0" applyNumberFormat="1" applyFont="1" applyFill="1" applyBorder="1" applyAlignment="1">
      <alignment horizontal="left" vertical="center"/>
    </xf>
    <xf numFmtId="0" fontId="23" fillId="2" borderId="6" xfId="0" applyNumberFormat="1" applyFont="1" applyFill="1" applyBorder="1" applyAlignment="1">
      <alignment/>
    </xf>
    <xf numFmtId="0" fontId="23" fillId="2" borderId="24" xfId="0" applyNumberFormat="1" applyFont="1" applyFill="1" applyBorder="1" applyAlignment="1">
      <alignment/>
    </xf>
    <xf numFmtId="0" fontId="23" fillId="2" borderId="5" xfId="0" applyNumberFormat="1" applyFont="1" applyFill="1" applyBorder="1" applyAlignment="1">
      <alignment/>
    </xf>
    <xf numFmtId="0" fontId="23" fillId="2" borderId="25" xfId="0" applyNumberFormat="1" applyFont="1" applyFill="1" applyBorder="1" applyAlignment="1">
      <alignment/>
    </xf>
    <xf numFmtId="0" fontId="23" fillId="2" borderId="26" xfId="0" applyNumberFormat="1" applyFont="1" applyFill="1" applyBorder="1" applyAlignment="1">
      <alignment/>
    </xf>
    <xf numFmtId="0" fontId="23" fillId="2" borderId="22" xfId="0" applyNumberFormat="1" applyFont="1" applyFill="1" applyBorder="1" applyAlignment="1">
      <alignment/>
    </xf>
    <xf numFmtId="0" fontId="23" fillId="2" borderId="0" xfId="0" applyNumberFormat="1" applyFont="1" applyFill="1" applyBorder="1" applyAlignment="1">
      <alignment/>
    </xf>
    <xf numFmtId="0" fontId="23" fillId="2" borderId="27" xfId="0" applyNumberFormat="1" applyFont="1" applyFill="1" applyBorder="1" applyAlignment="1">
      <alignment/>
    </xf>
    <xf numFmtId="0" fontId="23" fillId="2" borderId="28" xfId="0" applyNumberFormat="1" applyFont="1" applyFill="1" applyBorder="1" applyAlignment="1">
      <alignment/>
    </xf>
    <xf numFmtId="49" fontId="23" fillId="2" borderId="5" xfId="0" applyNumberFormat="1" applyFont="1" applyFill="1" applyBorder="1" applyAlignment="1">
      <alignment/>
    </xf>
    <xf numFmtId="0" fontId="23" fillId="2" borderId="29" xfId="0" applyNumberFormat="1" applyFont="1" applyFill="1" applyBorder="1" applyAlignment="1">
      <alignment/>
    </xf>
    <xf numFmtId="0" fontId="0" fillId="2" borderId="5" xfId="0" applyNumberFormat="1" applyFont="1" applyFill="1" applyBorder="1" applyAlignment="1">
      <alignment/>
    </xf>
    <xf numFmtId="0" fontId="0" fillId="2" borderId="23" xfId="0" applyFont="1" applyFill="1" applyBorder="1" applyAlignment="1">
      <alignment/>
    </xf>
    <xf numFmtId="49" fontId="22" fillId="2" borderId="7" xfId="0" applyNumberFormat="1" applyFont="1" applyFill="1" applyBorder="1" applyAlignment="1">
      <alignment/>
    </xf>
    <xf numFmtId="49" fontId="22" fillId="2" borderId="7" xfId="0" applyNumberFormat="1" applyFont="1" applyFill="1" applyBorder="1" applyAlignment="1">
      <alignment wrapText="1"/>
    </xf>
    <xf numFmtId="0" fontId="24" fillId="2" borderId="30" xfId="0" applyNumberFormat="1" applyFont="1" applyFill="1" applyBorder="1" applyAlignment="1">
      <alignment/>
    </xf>
    <xf numFmtId="0" fontId="0" fillId="2" borderId="31" xfId="0" applyNumberFormat="1" applyFont="1" applyFill="1" applyBorder="1" applyAlignment="1">
      <alignment/>
    </xf>
    <xf numFmtId="0" fontId="0" fillId="2" borderId="26" xfId="0" applyNumberFormat="1" applyFont="1" applyFill="1" applyBorder="1" applyAlignment="1">
      <alignment/>
    </xf>
    <xf numFmtId="0" fontId="0" fillId="2" borderId="26" xfId="0" applyFont="1" applyFill="1" applyBorder="1" applyAlignment="1">
      <alignment/>
    </xf>
    <xf numFmtId="0" fontId="0" fillId="2" borderId="6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0" fontId="22" fillId="2" borderId="7" xfId="0" applyNumberFormat="1" applyFont="1" applyFill="1" applyBorder="1" applyAlignment="1">
      <alignment/>
    </xf>
    <xf numFmtId="0" fontId="0" fillId="2" borderId="32" xfId="0" applyNumberFormat="1" applyFont="1" applyFill="1" applyBorder="1" applyAlignment="1">
      <alignment/>
    </xf>
    <xf numFmtId="0" fontId="0" fillId="2" borderId="33" xfId="0" applyNumberFormat="1" applyFont="1" applyFill="1" applyBorder="1" applyAlignment="1">
      <alignment/>
    </xf>
    <xf numFmtId="0" fontId="0" fillId="2" borderId="34" xfId="0" applyNumberFormat="1" applyFont="1" applyFill="1" applyBorder="1" applyAlignment="1">
      <alignment/>
    </xf>
    <xf numFmtId="0" fontId="0" fillId="2" borderId="35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0" fontId="0" fillId="2" borderId="36" xfId="0" applyNumberFormat="1" applyFont="1" applyFill="1" applyBorder="1" applyAlignment="1">
      <alignment/>
    </xf>
    <xf numFmtId="0" fontId="0" fillId="2" borderId="37" xfId="0" applyFont="1" applyFill="1" applyBorder="1" applyAlignment="1">
      <alignment/>
    </xf>
    <xf numFmtId="0" fontId="0" fillId="2" borderId="38" xfId="0" applyNumberFormat="1" applyFont="1" applyFill="1" applyBorder="1" applyAlignment="1">
      <alignment/>
    </xf>
    <xf numFmtId="0" fontId="0" fillId="2" borderId="39" xfId="0" applyNumberFormat="1" applyFont="1" applyFill="1" applyBorder="1" applyAlignment="1">
      <alignment/>
    </xf>
    <xf numFmtId="0" fontId="0" fillId="2" borderId="40" xfId="0" applyNumberFormat="1" applyFont="1" applyFill="1" applyBorder="1" applyAlignment="1">
      <alignment/>
    </xf>
    <xf numFmtId="0" fontId="0" fillId="2" borderId="41" xfId="0" applyNumberFormat="1" applyFont="1" applyFill="1" applyBorder="1" applyAlignment="1">
      <alignment/>
    </xf>
    <xf numFmtId="0" fontId="0" fillId="2" borderId="8" xfId="0" applyNumberFormat="1" applyFont="1" applyFill="1" applyBorder="1" applyAlignment="1">
      <alignment/>
    </xf>
    <xf numFmtId="0" fontId="22" fillId="2" borderId="1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BDD6EE"/>
      <rgbColor rgb="00F2F2F2"/>
      <rgbColor rgb="007F7F7F"/>
      <rgbColor rgb="00D8D8D8"/>
      <rgbColor rgb="00DEEAF6"/>
      <rgbColor rgb="00FFFF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12</xdr:row>
      <xdr:rowOff>142875</xdr:rowOff>
    </xdr:from>
    <xdr:to>
      <xdr:col>6</xdr:col>
      <xdr:colOff>1181100</xdr:colOff>
      <xdr:row>15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352425" y="2524125"/>
          <a:ext cx="57912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ABABA"/>
          </a:solidFill>
          <a:headEnd type="none"/>
          <a:tailEnd type="none"/>
        </a:ln>
      </xdr:spPr>
      <xdr:txBody>
        <a:bodyPr vertOverflow="clip" wrap="square" lIns="45720" tIns="45720" rIns="4572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Sheet is protected. To turn off protection. simply toggle  REVIEW &gt; UNPROTECT SHEET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showGridLines="0" tabSelected="1" workbookViewId="0" topLeftCell="A1">
      <selection activeCell="A1" sqref="A1"/>
    </sheetView>
  </sheetViews>
  <sheetFormatPr defaultColWidth="9.140625" defaultRowHeight="15" customHeight="1"/>
  <cols>
    <col min="1" max="1" width="34.00390625" style="1" customWidth="1"/>
    <col min="2" max="2" width="13.00390625" style="1" customWidth="1"/>
    <col min="3" max="3" width="67.140625" style="1" customWidth="1"/>
    <col min="4" max="13" width="9.140625" style="1" customWidth="1"/>
    <col min="14" max="256" width="8.8515625" style="1" customWidth="1"/>
  </cols>
  <sheetData>
    <row r="1" spans="1:13" ht="42.75" customHeight="1">
      <c r="A1" s="2" t="s">
        <v>0</v>
      </c>
      <c r="B1" s="3"/>
      <c r="C1" s="4" t="s">
        <v>1</v>
      </c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ht="16.5" customHeight="1">
      <c r="A2" s="7" t="s">
        <v>2</v>
      </c>
      <c r="B2" s="7" t="s">
        <v>3</v>
      </c>
      <c r="C2" s="7" t="s">
        <v>4</v>
      </c>
      <c r="D2" s="8"/>
      <c r="E2" s="9"/>
      <c r="F2" s="9"/>
      <c r="G2" s="9"/>
      <c r="H2" s="9"/>
      <c r="I2" s="9"/>
      <c r="J2" s="9"/>
      <c r="K2" s="9"/>
      <c r="L2" s="9"/>
      <c r="M2" s="10"/>
    </row>
    <row r="3" spans="1:13" ht="15" customHeight="1">
      <c r="A3" s="11" t="s">
        <v>5</v>
      </c>
      <c r="B3" s="11" t="s">
        <v>6</v>
      </c>
      <c r="C3" s="11" t="s">
        <v>7</v>
      </c>
      <c r="D3" s="8"/>
      <c r="E3" s="9"/>
      <c r="F3" s="9"/>
      <c r="G3" s="9"/>
      <c r="H3" s="9"/>
      <c r="I3" s="9"/>
      <c r="J3" s="9"/>
      <c r="K3" s="9"/>
      <c r="L3" s="9"/>
      <c r="M3" s="10"/>
    </row>
    <row r="4" spans="1:13" ht="15" customHeight="1">
      <c r="A4" s="11" t="s">
        <v>8</v>
      </c>
      <c r="B4" s="11" t="s">
        <v>6</v>
      </c>
      <c r="C4" s="11" t="s">
        <v>9</v>
      </c>
      <c r="D4" s="8"/>
      <c r="E4" s="9"/>
      <c r="F4" s="9"/>
      <c r="G4" s="9"/>
      <c r="H4" s="9"/>
      <c r="I4" s="9"/>
      <c r="J4" s="9"/>
      <c r="K4" s="9"/>
      <c r="L4" s="9"/>
      <c r="M4" s="10"/>
    </row>
    <row r="5" spans="1:13" ht="15" customHeight="1">
      <c r="A5" s="11" t="s">
        <v>10</v>
      </c>
      <c r="B5" s="11" t="s">
        <v>11</v>
      </c>
      <c r="C5" s="11" t="s">
        <v>12</v>
      </c>
      <c r="D5" s="8"/>
      <c r="E5" s="9"/>
      <c r="F5" s="9"/>
      <c r="G5" s="9"/>
      <c r="H5" s="9"/>
      <c r="I5" s="9"/>
      <c r="J5" s="9"/>
      <c r="K5" s="9"/>
      <c r="L5" s="9"/>
      <c r="M5" s="10"/>
    </row>
    <row r="6" spans="1:13" ht="15" customHeight="1">
      <c r="A6" s="11" t="s">
        <v>13</v>
      </c>
      <c r="B6" s="11" t="s">
        <v>6</v>
      </c>
      <c r="C6" s="11" t="s">
        <v>14</v>
      </c>
      <c r="D6" s="8"/>
      <c r="E6" s="9"/>
      <c r="F6" s="9"/>
      <c r="G6" s="9"/>
      <c r="H6" s="9"/>
      <c r="I6" s="9"/>
      <c r="J6" s="9"/>
      <c r="K6" s="9"/>
      <c r="L6" s="9"/>
      <c r="M6" s="10"/>
    </row>
    <row r="7" spans="1:13" ht="15" customHeight="1">
      <c r="A7" s="11" t="s">
        <v>15</v>
      </c>
      <c r="B7" s="11" t="s">
        <v>11</v>
      </c>
      <c r="C7" s="11" t="s">
        <v>16</v>
      </c>
      <c r="D7" s="8"/>
      <c r="E7" s="9"/>
      <c r="F7" s="9"/>
      <c r="G7" s="9"/>
      <c r="H7" s="9"/>
      <c r="I7" s="9"/>
      <c r="J7" s="9"/>
      <c r="K7" s="9"/>
      <c r="L7" s="9"/>
      <c r="M7" s="10"/>
    </row>
    <row r="8" spans="1:13" ht="15" customHeight="1">
      <c r="A8" s="11" t="s">
        <v>17</v>
      </c>
      <c r="B8" s="11" t="s">
        <v>11</v>
      </c>
      <c r="C8" s="11" t="s">
        <v>18</v>
      </c>
      <c r="D8" s="8"/>
      <c r="E8" s="9"/>
      <c r="F8" s="9"/>
      <c r="G8" s="9"/>
      <c r="H8" s="9"/>
      <c r="I8" s="9"/>
      <c r="J8" s="9"/>
      <c r="K8" s="9"/>
      <c r="L8" s="9"/>
      <c r="M8" s="10"/>
    </row>
    <row r="9" spans="1:13" ht="15" customHeight="1">
      <c r="A9" s="11" t="s">
        <v>19</v>
      </c>
      <c r="B9" s="11" t="s">
        <v>6</v>
      </c>
      <c r="C9" s="11" t="s">
        <v>20</v>
      </c>
      <c r="D9" s="8"/>
      <c r="E9" s="9"/>
      <c r="F9" s="9"/>
      <c r="G9" s="9"/>
      <c r="H9" s="9"/>
      <c r="I9" s="9"/>
      <c r="J9" s="9"/>
      <c r="K9" s="9"/>
      <c r="L9" s="9"/>
      <c r="M9" s="10"/>
    </row>
    <row r="10" spans="1:13" ht="15" customHeight="1">
      <c r="A10" s="11" t="s">
        <v>21</v>
      </c>
      <c r="B10" s="11" t="s">
        <v>11</v>
      </c>
      <c r="C10" s="11" t="s">
        <v>22</v>
      </c>
      <c r="D10" s="8"/>
      <c r="E10" s="9"/>
      <c r="F10" s="9"/>
      <c r="G10" s="9"/>
      <c r="H10" s="9"/>
      <c r="I10" s="9"/>
      <c r="J10" s="9"/>
      <c r="K10" s="9"/>
      <c r="L10" s="9"/>
      <c r="M10" s="10"/>
    </row>
    <row r="11" spans="1:13" ht="15" customHeight="1">
      <c r="A11" s="11" t="s">
        <v>23</v>
      </c>
      <c r="B11" s="11" t="s">
        <v>6</v>
      </c>
      <c r="C11" s="11" t="s">
        <v>18</v>
      </c>
      <c r="D11" s="8"/>
      <c r="E11" s="9"/>
      <c r="F11" s="9"/>
      <c r="G11" s="9"/>
      <c r="H11" s="9"/>
      <c r="I11" s="9"/>
      <c r="J11" s="9"/>
      <c r="K11" s="9"/>
      <c r="L11" s="9"/>
      <c r="M11" s="10"/>
    </row>
    <row r="12" spans="1:13" ht="15" customHeight="1">
      <c r="A12" s="11" t="s">
        <v>24</v>
      </c>
      <c r="B12" s="11" t="s">
        <v>6</v>
      </c>
      <c r="C12" s="11" t="s">
        <v>25</v>
      </c>
      <c r="D12" s="8"/>
      <c r="E12" s="9"/>
      <c r="F12" s="9"/>
      <c r="G12" s="9"/>
      <c r="H12" s="9"/>
      <c r="I12" s="9"/>
      <c r="J12" s="9"/>
      <c r="K12" s="9"/>
      <c r="L12" s="9"/>
      <c r="M12" s="10"/>
    </row>
    <row r="13" spans="1:13" ht="15" customHeight="1">
      <c r="A13" s="11" t="s">
        <v>26</v>
      </c>
      <c r="B13" s="11" t="s">
        <v>6</v>
      </c>
      <c r="C13" s="11" t="s">
        <v>27</v>
      </c>
      <c r="D13" s="8"/>
      <c r="E13" s="9"/>
      <c r="F13" s="9"/>
      <c r="G13" s="9"/>
      <c r="H13" s="9"/>
      <c r="I13" s="9"/>
      <c r="J13" s="9"/>
      <c r="K13" s="9"/>
      <c r="L13" s="9"/>
      <c r="M13" s="10"/>
    </row>
    <row r="14" spans="1:13" ht="15" customHeight="1">
      <c r="A14" s="11" t="s">
        <v>28</v>
      </c>
      <c r="B14" s="11" t="s">
        <v>11</v>
      </c>
      <c r="C14" s="11" t="s">
        <v>29</v>
      </c>
      <c r="D14" s="8"/>
      <c r="E14" s="9"/>
      <c r="F14" s="9"/>
      <c r="G14" s="9"/>
      <c r="H14" s="9"/>
      <c r="I14" s="9"/>
      <c r="J14" s="9"/>
      <c r="K14" s="9"/>
      <c r="L14" s="9"/>
      <c r="M14" s="10"/>
    </row>
    <row r="15" spans="1:13" ht="15" customHeight="1">
      <c r="A15" s="12"/>
      <c r="B15" s="12"/>
      <c r="C15" s="12"/>
      <c r="D15" s="8"/>
      <c r="E15" s="9"/>
      <c r="F15" s="9"/>
      <c r="G15" s="9"/>
      <c r="H15" s="9"/>
      <c r="I15" s="9"/>
      <c r="J15" s="9"/>
      <c r="K15" s="9"/>
      <c r="L15" s="9"/>
      <c r="M15" s="10"/>
    </row>
    <row r="16" spans="1:13" ht="15" customHeight="1">
      <c r="A16" s="12"/>
      <c r="B16" s="12"/>
      <c r="C16" s="12"/>
      <c r="D16" s="8"/>
      <c r="E16" s="9"/>
      <c r="F16" s="9"/>
      <c r="G16" s="9"/>
      <c r="H16" s="9"/>
      <c r="I16" s="9"/>
      <c r="J16" s="9"/>
      <c r="K16" s="9"/>
      <c r="L16" s="9"/>
      <c r="M16" s="13">
        <v>11</v>
      </c>
    </row>
    <row r="17" spans="1:13" ht="15" customHeight="1">
      <c r="A17" s="12"/>
      <c r="B17" s="12"/>
      <c r="C17" s="12"/>
      <c r="D17" s="8"/>
      <c r="E17" s="9"/>
      <c r="F17" s="9"/>
      <c r="G17" s="9"/>
      <c r="H17" s="9"/>
      <c r="I17" s="9"/>
      <c r="J17" s="9"/>
      <c r="K17" s="9"/>
      <c r="L17" s="9"/>
      <c r="M17" s="10"/>
    </row>
    <row r="18" spans="1:13" ht="15" customHeight="1">
      <c r="A18" s="12"/>
      <c r="B18" s="12"/>
      <c r="C18" s="12"/>
      <c r="D18" s="8"/>
      <c r="E18" s="9"/>
      <c r="F18" s="9"/>
      <c r="G18" s="9"/>
      <c r="H18" s="9"/>
      <c r="I18" s="9"/>
      <c r="J18" s="9"/>
      <c r="K18" s="9"/>
      <c r="L18" s="9"/>
      <c r="M18" s="10"/>
    </row>
    <row r="19" spans="1:13" ht="15" customHeight="1">
      <c r="A19" s="12"/>
      <c r="B19" s="12"/>
      <c r="C19" s="12"/>
      <c r="D19" s="8"/>
      <c r="E19" s="9"/>
      <c r="F19" s="9"/>
      <c r="G19" s="9"/>
      <c r="H19" s="9"/>
      <c r="I19" s="9"/>
      <c r="J19" s="9"/>
      <c r="K19" s="9"/>
      <c r="L19" s="9"/>
      <c r="M19" s="10"/>
    </row>
    <row r="20" spans="1:13" ht="15" customHeight="1">
      <c r="A20" s="12"/>
      <c r="B20" s="12"/>
      <c r="C20" s="12"/>
      <c r="D20" s="8"/>
      <c r="E20" s="9"/>
      <c r="F20" s="9"/>
      <c r="G20" s="9"/>
      <c r="H20" s="9"/>
      <c r="I20" s="9"/>
      <c r="J20" s="9"/>
      <c r="K20" s="9"/>
      <c r="L20" s="9"/>
      <c r="M20" s="10"/>
    </row>
    <row r="21" spans="1:13" ht="15" customHeight="1">
      <c r="A21" s="12"/>
      <c r="B21" s="12"/>
      <c r="C21" s="12"/>
      <c r="D21" s="8"/>
      <c r="E21" s="9"/>
      <c r="F21" s="9"/>
      <c r="G21" s="9"/>
      <c r="H21" s="9"/>
      <c r="I21" s="9"/>
      <c r="J21" s="9"/>
      <c r="K21" s="9"/>
      <c r="L21" s="9"/>
      <c r="M21" s="10"/>
    </row>
    <row r="22" spans="1:13" ht="15" customHeight="1">
      <c r="A22" s="12"/>
      <c r="B22" s="12"/>
      <c r="C22" s="12"/>
      <c r="D22" s="8"/>
      <c r="E22" s="9"/>
      <c r="F22" s="9"/>
      <c r="G22" s="9"/>
      <c r="H22" s="9"/>
      <c r="I22" s="9"/>
      <c r="J22" s="9"/>
      <c r="K22" s="9"/>
      <c r="L22" s="9"/>
      <c r="M22" s="10"/>
    </row>
    <row r="23" spans="1:13" ht="15" customHeight="1">
      <c r="A23" s="12"/>
      <c r="B23" s="12"/>
      <c r="C23" s="12"/>
      <c r="D23" s="8"/>
      <c r="E23" s="9"/>
      <c r="F23" s="9"/>
      <c r="G23" s="9"/>
      <c r="H23" s="9"/>
      <c r="I23" s="9"/>
      <c r="J23" s="9"/>
      <c r="K23" s="9"/>
      <c r="L23" s="9"/>
      <c r="M23" s="10"/>
    </row>
    <row r="24" spans="1:13" ht="15" customHeight="1">
      <c r="A24" s="12"/>
      <c r="B24" s="12"/>
      <c r="C24" s="12"/>
      <c r="D24" s="8"/>
      <c r="E24" s="9"/>
      <c r="F24" s="9"/>
      <c r="G24" s="9"/>
      <c r="H24" s="9"/>
      <c r="I24" s="9"/>
      <c r="J24" s="9"/>
      <c r="K24" s="9"/>
      <c r="L24" s="9"/>
      <c r="M24" s="10"/>
    </row>
    <row r="25" spans="1:13" ht="15" customHeight="1">
      <c r="A25" s="12"/>
      <c r="B25" s="12"/>
      <c r="C25" s="12"/>
      <c r="D25" s="8"/>
      <c r="E25" s="9"/>
      <c r="F25" s="9"/>
      <c r="G25" s="9"/>
      <c r="H25" s="9"/>
      <c r="I25" s="9"/>
      <c r="J25" s="9"/>
      <c r="K25" s="9"/>
      <c r="L25" s="9"/>
      <c r="M25" s="10"/>
    </row>
    <row r="26" spans="1:13" ht="15" customHeight="1">
      <c r="A26" s="12"/>
      <c r="B26" s="12"/>
      <c r="C26" s="12"/>
      <c r="D26" s="8"/>
      <c r="E26" s="9"/>
      <c r="F26" s="9"/>
      <c r="G26" s="9"/>
      <c r="H26" s="9"/>
      <c r="I26" s="9"/>
      <c r="J26" s="9"/>
      <c r="K26" s="9"/>
      <c r="L26" s="9"/>
      <c r="M26" s="10"/>
    </row>
    <row r="27" spans="1:13" ht="15" customHeight="1">
      <c r="A27" s="12"/>
      <c r="B27" s="12"/>
      <c r="C27" s="12"/>
      <c r="D27" s="8"/>
      <c r="E27" s="9"/>
      <c r="F27" s="9"/>
      <c r="G27" s="9"/>
      <c r="H27" s="9"/>
      <c r="I27" s="9"/>
      <c r="J27" s="9"/>
      <c r="K27" s="9"/>
      <c r="L27" s="9"/>
      <c r="M27" s="10"/>
    </row>
    <row r="28" spans="1:13" ht="15" customHeight="1">
      <c r="A28" s="12"/>
      <c r="B28" s="12"/>
      <c r="C28" s="12"/>
      <c r="D28" s="8"/>
      <c r="E28" s="9"/>
      <c r="F28" s="9"/>
      <c r="G28" s="9"/>
      <c r="H28" s="9"/>
      <c r="I28" s="9"/>
      <c r="J28" s="9"/>
      <c r="K28" s="9"/>
      <c r="L28" s="9"/>
      <c r="M28" s="10"/>
    </row>
    <row r="29" spans="1:13" ht="15" customHeight="1">
      <c r="A29" s="12"/>
      <c r="B29" s="12"/>
      <c r="C29" s="12"/>
      <c r="D29" s="8"/>
      <c r="E29" s="9"/>
      <c r="F29" s="9"/>
      <c r="G29" s="9"/>
      <c r="H29" s="9"/>
      <c r="I29" s="9"/>
      <c r="J29" s="9"/>
      <c r="K29" s="9"/>
      <c r="L29" s="9"/>
      <c r="M29" s="10"/>
    </row>
    <row r="30" spans="1:13" ht="15" customHeight="1">
      <c r="A30" s="12"/>
      <c r="B30" s="12"/>
      <c r="C30" s="12"/>
      <c r="D30" s="8"/>
      <c r="E30" s="9"/>
      <c r="F30" s="9"/>
      <c r="G30" s="9"/>
      <c r="H30" s="9"/>
      <c r="I30" s="9"/>
      <c r="J30" s="9"/>
      <c r="K30" s="9"/>
      <c r="L30" s="9"/>
      <c r="M30" s="10"/>
    </row>
    <row r="31" spans="1:13" ht="15" customHeight="1">
      <c r="A31" s="12"/>
      <c r="B31" s="12"/>
      <c r="C31" s="12"/>
      <c r="D31" s="8"/>
      <c r="E31" s="9"/>
      <c r="F31" s="9"/>
      <c r="G31" s="9"/>
      <c r="H31" s="9"/>
      <c r="I31" s="9"/>
      <c r="J31" s="9"/>
      <c r="K31" s="9"/>
      <c r="L31" s="9"/>
      <c r="M31" s="10"/>
    </row>
    <row r="32" spans="1:13" ht="15" customHeight="1">
      <c r="A32" s="12"/>
      <c r="B32" s="12"/>
      <c r="C32" s="12"/>
      <c r="D32" s="8"/>
      <c r="E32" s="9"/>
      <c r="F32" s="9"/>
      <c r="G32" s="9"/>
      <c r="H32" s="9"/>
      <c r="I32" s="9"/>
      <c r="J32" s="9"/>
      <c r="K32" s="9"/>
      <c r="L32" s="9"/>
      <c r="M32" s="10"/>
    </row>
    <row r="33" spans="1:13" ht="15" customHeight="1">
      <c r="A33" s="12"/>
      <c r="B33" s="12"/>
      <c r="C33" s="12"/>
      <c r="D33" s="8"/>
      <c r="E33" s="9"/>
      <c r="F33" s="9"/>
      <c r="G33" s="9"/>
      <c r="H33" s="9"/>
      <c r="I33" s="9"/>
      <c r="J33" s="9"/>
      <c r="K33" s="9"/>
      <c r="L33" s="9"/>
      <c r="M33" s="10"/>
    </row>
    <row r="34" spans="1:13" ht="15" customHeight="1">
      <c r="A34" s="12"/>
      <c r="B34" s="12"/>
      <c r="C34" s="12"/>
      <c r="D34" s="8"/>
      <c r="E34" s="9"/>
      <c r="F34" s="9"/>
      <c r="G34" s="9"/>
      <c r="H34" s="9"/>
      <c r="I34" s="9"/>
      <c r="J34" s="9"/>
      <c r="K34" s="9"/>
      <c r="L34" s="9"/>
      <c r="M34" s="10"/>
    </row>
    <row r="35" spans="1:13" ht="15" customHeight="1">
      <c r="A35" s="12"/>
      <c r="B35" s="12"/>
      <c r="C35" s="12"/>
      <c r="D35" s="8"/>
      <c r="E35" s="9"/>
      <c r="F35" s="9"/>
      <c r="G35" s="9"/>
      <c r="H35" s="9"/>
      <c r="I35" s="9"/>
      <c r="J35" s="9"/>
      <c r="K35" s="9"/>
      <c r="L35" s="9"/>
      <c r="M35" s="10"/>
    </row>
    <row r="36" spans="1:13" ht="15" customHeight="1">
      <c r="A36" s="12"/>
      <c r="B36" s="12"/>
      <c r="C36" s="12"/>
      <c r="D36" s="8"/>
      <c r="E36" s="9"/>
      <c r="F36" s="9"/>
      <c r="G36" s="9"/>
      <c r="H36" s="9"/>
      <c r="I36" s="9"/>
      <c r="J36" s="9"/>
      <c r="K36" s="9"/>
      <c r="L36" s="9"/>
      <c r="M36" s="10"/>
    </row>
    <row r="37" spans="1:13" ht="15" customHeight="1">
      <c r="A37" s="12"/>
      <c r="B37" s="12"/>
      <c r="C37" s="12"/>
      <c r="D37" s="8"/>
      <c r="E37" s="9"/>
      <c r="F37" s="9"/>
      <c r="G37" s="9"/>
      <c r="H37" s="9"/>
      <c r="I37" s="9"/>
      <c r="J37" s="9"/>
      <c r="K37" s="9"/>
      <c r="L37" s="9"/>
      <c r="M37" s="10"/>
    </row>
    <row r="38" spans="1:13" ht="15" customHeight="1">
      <c r="A38" s="12"/>
      <c r="B38" s="12"/>
      <c r="C38" s="12"/>
      <c r="D38" s="8"/>
      <c r="E38" s="9"/>
      <c r="F38" s="9"/>
      <c r="G38" s="9"/>
      <c r="H38" s="9"/>
      <c r="I38" s="9"/>
      <c r="J38" s="9"/>
      <c r="K38" s="9"/>
      <c r="L38" s="9"/>
      <c r="M38" s="10"/>
    </row>
    <row r="39" spans="1:13" ht="15" customHeight="1">
      <c r="A39" s="12"/>
      <c r="B39" s="12"/>
      <c r="C39" s="12"/>
      <c r="D39" s="8"/>
      <c r="E39" s="9"/>
      <c r="F39" s="9"/>
      <c r="G39" s="9"/>
      <c r="H39" s="9"/>
      <c r="I39" s="9"/>
      <c r="J39" s="9"/>
      <c r="K39" s="9"/>
      <c r="L39" s="9"/>
      <c r="M39" s="10"/>
    </row>
    <row r="40" spans="1:13" ht="15" customHeight="1">
      <c r="A40" s="12"/>
      <c r="B40" s="12"/>
      <c r="C40" s="12"/>
      <c r="D40" s="8"/>
      <c r="E40" s="9"/>
      <c r="F40" s="9"/>
      <c r="G40" s="9"/>
      <c r="H40" s="9"/>
      <c r="I40" s="9"/>
      <c r="J40" s="9"/>
      <c r="K40" s="9"/>
      <c r="L40" s="9"/>
      <c r="M40" s="10"/>
    </row>
    <row r="41" spans="1:13" ht="15" customHeight="1">
      <c r="A41" s="12"/>
      <c r="B41" s="12"/>
      <c r="C41" s="12"/>
      <c r="D41" s="8"/>
      <c r="E41" s="9"/>
      <c r="F41" s="9"/>
      <c r="G41" s="9"/>
      <c r="H41" s="9"/>
      <c r="I41" s="9"/>
      <c r="J41" s="9"/>
      <c r="K41" s="9"/>
      <c r="L41" s="9"/>
      <c r="M41" s="10"/>
    </row>
    <row r="42" spans="1:13" ht="15" customHeight="1">
      <c r="A42" s="12"/>
      <c r="B42" s="12"/>
      <c r="C42" s="12"/>
      <c r="D42" s="8"/>
      <c r="E42" s="9"/>
      <c r="F42" s="9"/>
      <c r="G42" s="9"/>
      <c r="H42" s="9"/>
      <c r="I42" s="9"/>
      <c r="J42" s="9"/>
      <c r="K42" s="9"/>
      <c r="L42" s="9"/>
      <c r="M42" s="10"/>
    </row>
    <row r="43" spans="1:13" ht="15" customHeight="1">
      <c r="A43" s="12"/>
      <c r="B43" s="12"/>
      <c r="C43" s="12"/>
      <c r="D43" s="8"/>
      <c r="E43" s="9"/>
      <c r="F43" s="9"/>
      <c r="G43" s="9"/>
      <c r="H43" s="9"/>
      <c r="I43" s="9"/>
      <c r="J43" s="9"/>
      <c r="K43" s="9"/>
      <c r="L43" s="9"/>
      <c r="M43" s="10"/>
    </row>
    <row r="44" spans="1:13" ht="15" customHeight="1">
      <c r="A44" s="12"/>
      <c r="B44" s="12"/>
      <c r="C44" s="12"/>
      <c r="D44" s="8"/>
      <c r="E44" s="9"/>
      <c r="F44" s="9"/>
      <c r="G44" s="9"/>
      <c r="H44" s="9"/>
      <c r="I44" s="9"/>
      <c r="J44" s="9"/>
      <c r="K44" s="9"/>
      <c r="L44" s="9"/>
      <c r="M44" s="10"/>
    </row>
    <row r="45" spans="1:13" ht="15" customHeight="1">
      <c r="A45" s="12"/>
      <c r="B45" s="12"/>
      <c r="C45" s="12"/>
      <c r="D45" s="8"/>
      <c r="E45" s="9"/>
      <c r="F45" s="9"/>
      <c r="G45" s="9"/>
      <c r="H45" s="9"/>
      <c r="I45" s="9"/>
      <c r="J45" s="9"/>
      <c r="K45" s="9"/>
      <c r="L45" s="9"/>
      <c r="M45" s="10"/>
    </row>
    <row r="46" spans="1:13" ht="15" customHeight="1">
      <c r="A46" s="12"/>
      <c r="B46" s="12"/>
      <c r="C46" s="12"/>
      <c r="D46" s="8"/>
      <c r="E46" s="9"/>
      <c r="F46" s="9"/>
      <c r="G46" s="9"/>
      <c r="H46" s="9"/>
      <c r="I46" s="9"/>
      <c r="J46" s="9"/>
      <c r="K46" s="9"/>
      <c r="L46" s="9"/>
      <c r="M46" s="10"/>
    </row>
    <row r="47" spans="1:13" ht="15" customHeight="1">
      <c r="A47" s="12"/>
      <c r="B47" s="12"/>
      <c r="C47" s="12"/>
      <c r="D47" s="8"/>
      <c r="E47" s="9"/>
      <c r="F47" s="9"/>
      <c r="G47" s="9"/>
      <c r="H47" s="9"/>
      <c r="I47" s="9"/>
      <c r="J47" s="9"/>
      <c r="K47" s="9"/>
      <c r="L47" s="9"/>
      <c r="M47" s="10"/>
    </row>
    <row r="48" spans="1:13" ht="15" customHeight="1">
      <c r="A48" s="12"/>
      <c r="B48" s="12"/>
      <c r="C48" s="12"/>
      <c r="D48" s="8"/>
      <c r="E48" s="9"/>
      <c r="F48" s="9"/>
      <c r="G48" s="9"/>
      <c r="H48" s="9"/>
      <c r="I48" s="9"/>
      <c r="J48" s="9"/>
      <c r="K48" s="9"/>
      <c r="L48" s="9"/>
      <c r="M48" s="10"/>
    </row>
    <row r="49" spans="1:13" ht="15" customHeight="1">
      <c r="A49" s="12"/>
      <c r="B49" s="12"/>
      <c r="C49" s="12"/>
      <c r="D49" s="8"/>
      <c r="E49" s="9"/>
      <c r="F49" s="9"/>
      <c r="G49" s="9"/>
      <c r="H49" s="9"/>
      <c r="I49" s="9"/>
      <c r="J49" s="9"/>
      <c r="K49" s="9"/>
      <c r="L49" s="9"/>
      <c r="M49" s="10"/>
    </row>
    <row r="50" spans="1:13" ht="15" customHeight="1">
      <c r="A50" s="12"/>
      <c r="B50" s="12"/>
      <c r="C50" s="12"/>
      <c r="D50" s="8"/>
      <c r="E50" s="9"/>
      <c r="F50" s="9"/>
      <c r="G50" s="9"/>
      <c r="H50" s="9"/>
      <c r="I50" s="9"/>
      <c r="J50" s="9"/>
      <c r="K50" s="9"/>
      <c r="L50" s="9"/>
      <c r="M50" s="10"/>
    </row>
    <row r="51" spans="1:13" ht="15" customHeight="1">
      <c r="A51" s="12"/>
      <c r="B51" s="12"/>
      <c r="C51" s="12"/>
      <c r="D51" s="8"/>
      <c r="E51" s="9"/>
      <c r="F51" s="9"/>
      <c r="G51" s="9"/>
      <c r="H51" s="9"/>
      <c r="I51" s="9"/>
      <c r="J51" s="9"/>
      <c r="K51" s="9"/>
      <c r="L51" s="9"/>
      <c r="M51" s="10"/>
    </row>
    <row r="52" spans="1:13" ht="15" customHeight="1">
      <c r="A52" s="12"/>
      <c r="B52" s="12"/>
      <c r="C52" s="12"/>
      <c r="D52" s="8"/>
      <c r="E52" s="9"/>
      <c r="F52" s="9"/>
      <c r="G52" s="9"/>
      <c r="H52" s="9"/>
      <c r="I52" s="9"/>
      <c r="J52" s="9"/>
      <c r="K52" s="9"/>
      <c r="L52" s="9"/>
      <c r="M52" s="10"/>
    </row>
    <row r="53" spans="1:13" ht="15" customHeight="1">
      <c r="A53" s="12"/>
      <c r="B53" s="12"/>
      <c r="C53" s="12"/>
      <c r="D53" s="8"/>
      <c r="E53" s="9"/>
      <c r="F53" s="9"/>
      <c r="G53" s="9"/>
      <c r="H53" s="9"/>
      <c r="I53" s="9"/>
      <c r="J53" s="9"/>
      <c r="K53" s="9"/>
      <c r="L53" s="9"/>
      <c r="M53" s="10"/>
    </row>
    <row r="54" spans="1:13" ht="15" customHeight="1">
      <c r="A54" s="12"/>
      <c r="B54" s="12"/>
      <c r="C54" s="12"/>
      <c r="D54" s="8"/>
      <c r="E54" s="9"/>
      <c r="F54" s="9"/>
      <c r="G54" s="9"/>
      <c r="H54" s="9"/>
      <c r="I54" s="9"/>
      <c r="J54" s="9"/>
      <c r="K54" s="9"/>
      <c r="L54" s="9"/>
      <c r="M54" s="10"/>
    </row>
    <row r="55" spans="1:13" ht="15" customHeight="1">
      <c r="A55" s="12"/>
      <c r="B55" s="12"/>
      <c r="C55" s="12"/>
      <c r="D55" s="8"/>
      <c r="E55" s="9"/>
      <c r="F55" s="9"/>
      <c r="G55" s="9"/>
      <c r="H55" s="9"/>
      <c r="I55" s="9"/>
      <c r="J55" s="9"/>
      <c r="K55" s="9"/>
      <c r="L55" s="9"/>
      <c r="M55" s="10"/>
    </row>
    <row r="56" spans="1:13" ht="15" customHeight="1">
      <c r="A56" s="12"/>
      <c r="B56" s="12"/>
      <c r="C56" s="12"/>
      <c r="D56" s="8"/>
      <c r="E56" s="9"/>
      <c r="F56" s="9"/>
      <c r="G56" s="9"/>
      <c r="H56" s="9"/>
      <c r="I56" s="9"/>
      <c r="J56" s="9"/>
      <c r="K56" s="9"/>
      <c r="L56" s="9"/>
      <c r="M56" s="10"/>
    </row>
    <row r="57" spans="1:13" ht="15" customHeight="1">
      <c r="A57" s="12"/>
      <c r="B57" s="12"/>
      <c r="C57" s="12"/>
      <c r="D57" s="8"/>
      <c r="E57" s="9"/>
      <c r="F57" s="9"/>
      <c r="G57" s="9"/>
      <c r="H57" s="9"/>
      <c r="I57" s="9"/>
      <c r="J57" s="9"/>
      <c r="K57" s="9"/>
      <c r="L57" s="9"/>
      <c r="M57" s="10"/>
    </row>
    <row r="58" spans="1:13" ht="15" customHeight="1">
      <c r="A58" s="12"/>
      <c r="B58" s="12"/>
      <c r="C58" s="12"/>
      <c r="D58" s="8"/>
      <c r="E58" s="9"/>
      <c r="F58" s="9"/>
      <c r="G58" s="9"/>
      <c r="H58" s="9"/>
      <c r="I58" s="9"/>
      <c r="J58" s="9"/>
      <c r="K58" s="9"/>
      <c r="L58" s="9"/>
      <c r="M58" s="10"/>
    </row>
    <row r="59" spans="1:13" ht="15" customHeight="1">
      <c r="A59" s="12"/>
      <c r="B59" s="12"/>
      <c r="C59" s="12"/>
      <c r="D59" s="8"/>
      <c r="E59" s="9"/>
      <c r="F59" s="9"/>
      <c r="G59" s="9"/>
      <c r="H59" s="9"/>
      <c r="I59" s="9"/>
      <c r="J59" s="9"/>
      <c r="K59" s="9"/>
      <c r="L59" s="9"/>
      <c r="M59" s="10"/>
    </row>
    <row r="60" spans="1:13" ht="15" customHeight="1">
      <c r="A60" s="12"/>
      <c r="B60" s="12"/>
      <c r="C60" s="12"/>
      <c r="D60" s="8"/>
      <c r="E60" s="9"/>
      <c r="F60" s="9"/>
      <c r="G60" s="9"/>
      <c r="H60" s="9"/>
      <c r="I60" s="9"/>
      <c r="J60" s="9"/>
      <c r="K60" s="9"/>
      <c r="L60" s="9"/>
      <c r="M60" s="10"/>
    </row>
    <row r="61" spans="1:13" ht="15" customHeight="1">
      <c r="A61" s="12"/>
      <c r="B61" s="12"/>
      <c r="C61" s="12"/>
      <c r="D61" s="8"/>
      <c r="E61" s="9"/>
      <c r="F61" s="9"/>
      <c r="G61" s="9"/>
      <c r="H61" s="9"/>
      <c r="I61" s="9"/>
      <c r="J61" s="9"/>
      <c r="K61" s="9"/>
      <c r="L61" s="9"/>
      <c r="M61" s="10"/>
    </row>
    <row r="62" spans="1:13" ht="15" customHeight="1">
      <c r="A62" s="12"/>
      <c r="B62" s="12"/>
      <c r="C62" s="12"/>
      <c r="D62" s="8"/>
      <c r="E62" s="9"/>
      <c r="F62" s="9"/>
      <c r="G62" s="9"/>
      <c r="H62" s="9"/>
      <c r="I62" s="9"/>
      <c r="J62" s="9"/>
      <c r="K62" s="9"/>
      <c r="L62" s="9"/>
      <c r="M62" s="10"/>
    </row>
    <row r="63" spans="1:13" ht="15" customHeight="1">
      <c r="A63" s="12"/>
      <c r="B63" s="12"/>
      <c r="C63" s="12"/>
      <c r="D63" s="8"/>
      <c r="E63" s="9"/>
      <c r="F63" s="9"/>
      <c r="G63" s="9"/>
      <c r="H63" s="9"/>
      <c r="I63" s="9"/>
      <c r="J63" s="9"/>
      <c r="K63" s="9"/>
      <c r="L63" s="9"/>
      <c r="M63" s="10"/>
    </row>
    <row r="64" spans="1:13" ht="15" customHeight="1">
      <c r="A64" s="12"/>
      <c r="B64" s="12"/>
      <c r="C64" s="12"/>
      <c r="D64" s="8"/>
      <c r="E64" s="9"/>
      <c r="F64" s="9"/>
      <c r="G64" s="9"/>
      <c r="H64" s="9"/>
      <c r="I64" s="9"/>
      <c r="J64" s="9"/>
      <c r="K64" s="9"/>
      <c r="L64" s="9"/>
      <c r="M64" s="10"/>
    </row>
    <row r="65" spans="1:13" ht="15" customHeight="1">
      <c r="A65" s="12"/>
      <c r="B65" s="12"/>
      <c r="C65" s="12"/>
      <c r="D65" s="8"/>
      <c r="E65" s="9"/>
      <c r="F65" s="9"/>
      <c r="G65" s="9"/>
      <c r="H65" s="9"/>
      <c r="I65" s="9"/>
      <c r="J65" s="9"/>
      <c r="K65" s="9"/>
      <c r="L65" s="9"/>
      <c r="M65" s="10"/>
    </row>
    <row r="66" spans="1:13" ht="15" customHeight="1">
      <c r="A66" s="12"/>
      <c r="B66" s="12"/>
      <c r="C66" s="12"/>
      <c r="D66" s="8"/>
      <c r="E66" s="9"/>
      <c r="F66" s="9"/>
      <c r="G66" s="9"/>
      <c r="H66" s="9"/>
      <c r="I66" s="9"/>
      <c r="J66" s="9"/>
      <c r="K66" s="9"/>
      <c r="L66" s="9"/>
      <c r="M66" s="10"/>
    </row>
    <row r="67" spans="1:13" ht="15" customHeight="1">
      <c r="A67" s="12"/>
      <c r="B67" s="12"/>
      <c r="C67" s="12"/>
      <c r="D67" s="8"/>
      <c r="E67" s="9"/>
      <c r="F67" s="9"/>
      <c r="G67" s="9"/>
      <c r="H67" s="9"/>
      <c r="I67" s="9"/>
      <c r="J67" s="9"/>
      <c r="K67" s="9"/>
      <c r="L67" s="9"/>
      <c r="M67" s="10"/>
    </row>
    <row r="68" spans="1:13" ht="15" customHeight="1">
      <c r="A68" s="12"/>
      <c r="B68" s="12"/>
      <c r="C68" s="12"/>
      <c r="D68" s="8"/>
      <c r="E68" s="9"/>
      <c r="F68" s="9"/>
      <c r="G68" s="9"/>
      <c r="H68" s="9"/>
      <c r="I68" s="9"/>
      <c r="J68" s="9"/>
      <c r="K68" s="9"/>
      <c r="L68" s="9"/>
      <c r="M68" s="10"/>
    </row>
    <row r="69" spans="1:13" ht="15" customHeight="1">
      <c r="A69" s="12"/>
      <c r="B69" s="12"/>
      <c r="C69" s="12"/>
      <c r="D69" s="8"/>
      <c r="E69" s="9"/>
      <c r="F69" s="9"/>
      <c r="G69" s="9"/>
      <c r="H69" s="9"/>
      <c r="I69" s="9"/>
      <c r="J69" s="9"/>
      <c r="K69" s="9"/>
      <c r="L69" s="9"/>
      <c r="M69" s="10"/>
    </row>
    <row r="70" spans="1:13" ht="15" customHeight="1">
      <c r="A70" s="12"/>
      <c r="B70" s="12"/>
      <c r="C70" s="12"/>
      <c r="D70" s="8"/>
      <c r="E70" s="9"/>
      <c r="F70" s="9"/>
      <c r="G70" s="9"/>
      <c r="H70" s="9"/>
      <c r="I70" s="9"/>
      <c r="J70" s="9"/>
      <c r="K70" s="9"/>
      <c r="L70" s="9"/>
      <c r="M70" s="10"/>
    </row>
    <row r="71" spans="1:13" ht="15" customHeight="1">
      <c r="A71" s="12"/>
      <c r="B71" s="12"/>
      <c r="C71" s="12"/>
      <c r="D71" s="8"/>
      <c r="E71" s="9"/>
      <c r="F71" s="9"/>
      <c r="G71" s="9"/>
      <c r="H71" s="9"/>
      <c r="I71" s="9"/>
      <c r="J71" s="9"/>
      <c r="K71" s="9"/>
      <c r="L71" s="9"/>
      <c r="M71" s="10"/>
    </row>
    <row r="72" spans="1:13" ht="15" customHeight="1">
      <c r="A72" s="12"/>
      <c r="B72" s="12"/>
      <c r="C72" s="12"/>
      <c r="D72" s="8"/>
      <c r="E72" s="9"/>
      <c r="F72" s="9"/>
      <c r="G72" s="9"/>
      <c r="H72" s="9"/>
      <c r="I72" s="9"/>
      <c r="J72" s="9"/>
      <c r="K72" s="9"/>
      <c r="L72" s="9"/>
      <c r="M72" s="10"/>
    </row>
    <row r="73" spans="1:13" ht="15" customHeight="1">
      <c r="A73" s="12"/>
      <c r="B73" s="12"/>
      <c r="C73" s="12"/>
      <c r="D73" s="8"/>
      <c r="E73" s="9"/>
      <c r="F73" s="9"/>
      <c r="G73" s="9"/>
      <c r="H73" s="9"/>
      <c r="I73" s="9"/>
      <c r="J73" s="9"/>
      <c r="K73" s="9"/>
      <c r="L73" s="9"/>
      <c r="M73" s="10"/>
    </row>
    <row r="74" spans="1:13" ht="15" customHeight="1">
      <c r="A74" s="12"/>
      <c r="B74" s="12"/>
      <c r="C74" s="12"/>
      <c r="D74" s="14"/>
      <c r="E74" s="15"/>
      <c r="F74" s="15"/>
      <c r="G74" s="15"/>
      <c r="H74" s="15"/>
      <c r="I74" s="15"/>
      <c r="J74" s="15"/>
      <c r="K74" s="15"/>
      <c r="L74" s="15"/>
      <c r="M74" s="16"/>
    </row>
  </sheetData>
  <printOptions/>
  <pageMargins left="0.699999988079071" right="0.699999988079071" top="0.75" bottom="0.75" header="0.30000001192092896" footer="0.30000001192092896"/>
  <pageSetup horizontalDpi="300" verticalDpi="300" orientation="portrait" paperSize="9"/>
  <headerFooter alignWithMargins="0">
    <oddFooter>&amp;C&amp;"ヒラギノ角ゴ ProN W3,Regular"&amp;12&amp;K000000&amp;P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1" width="5.28125" style="17" customWidth="1"/>
    <col min="2" max="2" width="22.421875" style="17" customWidth="1"/>
    <col min="3" max="3" width="46.421875" style="17" customWidth="1"/>
    <col min="4" max="4" width="13.00390625" style="17" customWidth="1"/>
    <col min="5" max="5" width="22.00390625" style="17" customWidth="1"/>
    <col min="6" max="6" width="8.7109375" style="17" customWidth="1"/>
    <col min="7" max="7" width="40.00390625" style="17" customWidth="1"/>
    <col min="8" max="8" width="41.421875" style="17" customWidth="1"/>
    <col min="9" max="256" width="8.8515625" style="17" customWidth="1"/>
  </cols>
  <sheetData>
    <row r="1" spans="1:8" ht="42.75" customHeight="1">
      <c r="A1" s="18"/>
      <c r="B1" s="19" t="s">
        <v>0</v>
      </c>
      <c r="C1" s="3"/>
      <c r="D1" s="20" t="s">
        <v>30</v>
      </c>
      <c r="E1" s="21"/>
      <c r="F1" s="3"/>
      <c r="G1" s="3"/>
      <c r="H1" s="22"/>
    </row>
    <row r="2" spans="1:8" ht="16.5" customHeight="1">
      <c r="A2" s="7" t="s">
        <v>31</v>
      </c>
      <c r="B2" s="7" t="s">
        <v>2</v>
      </c>
      <c r="C2" s="7" t="s">
        <v>32</v>
      </c>
      <c r="D2" s="7" t="s">
        <v>33</v>
      </c>
      <c r="E2" s="7" t="s">
        <v>34</v>
      </c>
      <c r="F2" s="7" t="s">
        <v>35</v>
      </c>
      <c r="G2" s="7" t="s">
        <v>36</v>
      </c>
      <c r="H2" s="7" t="s">
        <v>37</v>
      </c>
    </row>
    <row r="3" spans="1:8" ht="15" customHeight="1">
      <c r="A3" s="23">
        <v>1</v>
      </c>
      <c r="B3" s="11" t="s">
        <v>5</v>
      </c>
      <c r="C3" s="24" t="s">
        <v>38</v>
      </c>
      <c r="D3" s="11" t="s">
        <v>39</v>
      </c>
      <c r="E3" s="11" t="s">
        <v>40</v>
      </c>
      <c r="F3" s="11" t="s">
        <v>41</v>
      </c>
      <c r="G3" s="11" t="s">
        <v>42</v>
      </c>
      <c r="H3" s="11" t="s">
        <v>43</v>
      </c>
    </row>
    <row r="4" spans="1:8" ht="15" customHeight="1">
      <c r="A4" s="23">
        <v>2</v>
      </c>
      <c r="B4" s="12"/>
      <c r="C4" s="25"/>
      <c r="D4" s="12"/>
      <c r="E4" s="12"/>
      <c r="F4" s="12"/>
      <c r="G4" s="12"/>
      <c r="H4" s="12"/>
    </row>
    <row r="5" spans="1:8" ht="15" customHeight="1">
      <c r="A5" s="23">
        <v>3</v>
      </c>
      <c r="B5" s="11" t="s">
        <v>10</v>
      </c>
      <c r="C5" s="24" t="s">
        <v>44</v>
      </c>
      <c r="D5" s="11" t="s">
        <v>45</v>
      </c>
      <c r="E5" s="11" t="s">
        <v>46</v>
      </c>
      <c r="F5" s="11" t="s">
        <v>47</v>
      </c>
      <c r="G5" s="11" t="s">
        <v>48</v>
      </c>
      <c r="H5" s="11" t="s">
        <v>49</v>
      </c>
    </row>
    <row r="6" spans="1:8" ht="15" customHeight="1">
      <c r="A6" s="23">
        <v>4</v>
      </c>
      <c r="B6" s="11" t="s">
        <v>10</v>
      </c>
      <c r="C6" s="24" t="s">
        <v>50</v>
      </c>
      <c r="D6" s="11" t="s">
        <v>45</v>
      </c>
      <c r="E6" s="11" t="s">
        <v>46</v>
      </c>
      <c r="F6" s="11" t="s">
        <v>47</v>
      </c>
      <c r="G6" s="11" t="s">
        <v>42</v>
      </c>
      <c r="H6" s="11" t="s">
        <v>43</v>
      </c>
    </row>
    <row r="7" spans="1:8" ht="15" customHeight="1">
      <c r="A7" s="23">
        <v>5</v>
      </c>
      <c r="B7" s="11" t="s">
        <v>10</v>
      </c>
      <c r="C7" s="24" t="s">
        <v>51</v>
      </c>
      <c r="D7" s="11" t="s">
        <v>45</v>
      </c>
      <c r="E7" s="11" t="s">
        <v>46</v>
      </c>
      <c r="F7" s="11" t="s">
        <v>41</v>
      </c>
      <c r="G7" s="11" t="s">
        <v>52</v>
      </c>
      <c r="H7" s="11" t="s">
        <v>53</v>
      </c>
    </row>
    <row r="8" spans="1:8" ht="15" customHeight="1">
      <c r="A8" s="23">
        <v>6</v>
      </c>
      <c r="B8" s="12"/>
      <c r="C8" s="25"/>
      <c r="D8" s="12"/>
      <c r="E8" s="12"/>
      <c r="F8" s="12"/>
      <c r="G8" s="12"/>
      <c r="H8" s="12"/>
    </row>
    <row r="9" spans="1:8" ht="15" customHeight="1">
      <c r="A9" s="23">
        <v>7</v>
      </c>
      <c r="B9" s="11" t="s">
        <v>54</v>
      </c>
      <c r="C9" s="24" t="s">
        <v>55</v>
      </c>
      <c r="D9" s="11" t="s">
        <v>45</v>
      </c>
      <c r="E9" s="11" t="s">
        <v>46</v>
      </c>
      <c r="F9" s="11" t="s">
        <v>47</v>
      </c>
      <c r="G9" s="11" t="s">
        <v>48</v>
      </c>
      <c r="H9" s="11" t="s">
        <v>49</v>
      </c>
    </row>
    <row r="10" spans="1:8" ht="15" customHeight="1">
      <c r="A10" s="23">
        <v>8</v>
      </c>
      <c r="B10" s="11" t="s">
        <v>54</v>
      </c>
      <c r="C10" s="24" t="s">
        <v>56</v>
      </c>
      <c r="D10" s="11" t="s">
        <v>45</v>
      </c>
      <c r="E10" s="11" t="s">
        <v>46</v>
      </c>
      <c r="F10" s="11" t="s">
        <v>47</v>
      </c>
      <c r="G10" s="11" t="s">
        <v>42</v>
      </c>
      <c r="H10" s="11" t="s">
        <v>43</v>
      </c>
    </row>
    <row r="11" spans="1:8" ht="15" customHeight="1">
      <c r="A11" s="23">
        <v>9</v>
      </c>
      <c r="B11" s="11" t="s">
        <v>54</v>
      </c>
      <c r="C11" s="24" t="s">
        <v>57</v>
      </c>
      <c r="D11" s="11" t="s">
        <v>58</v>
      </c>
      <c r="E11" s="11" t="s">
        <v>46</v>
      </c>
      <c r="F11" s="11" t="s">
        <v>47</v>
      </c>
      <c r="G11" s="11" t="s">
        <v>59</v>
      </c>
      <c r="H11" s="11" t="s">
        <v>60</v>
      </c>
    </row>
    <row r="12" spans="1:8" ht="15" customHeight="1">
      <c r="A12" s="23">
        <v>10</v>
      </c>
      <c r="B12" s="12"/>
      <c r="C12" s="25"/>
      <c r="D12" s="12"/>
      <c r="E12" s="12"/>
      <c r="F12" s="12"/>
      <c r="G12" s="12"/>
      <c r="H12" s="12"/>
    </row>
    <row r="13" spans="1:8" ht="15" customHeight="1">
      <c r="A13" s="23">
        <v>11</v>
      </c>
      <c r="B13" s="11" t="s">
        <v>8</v>
      </c>
      <c r="C13" s="24" t="s">
        <v>61</v>
      </c>
      <c r="D13" s="11" t="s">
        <v>45</v>
      </c>
      <c r="E13" s="11" t="s">
        <v>62</v>
      </c>
      <c r="F13" s="11" t="s">
        <v>47</v>
      </c>
      <c r="G13" s="11" t="s">
        <v>63</v>
      </c>
      <c r="H13" s="11" t="s">
        <v>64</v>
      </c>
    </row>
    <row r="14" spans="1:8" ht="15" customHeight="1">
      <c r="A14" s="23">
        <v>12</v>
      </c>
      <c r="B14" s="11" t="s">
        <v>8</v>
      </c>
      <c r="C14" s="24" t="s">
        <v>65</v>
      </c>
      <c r="D14" s="11" t="s">
        <v>45</v>
      </c>
      <c r="E14" s="11" t="s">
        <v>62</v>
      </c>
      <c r="F14" s="11" t="s">
        <v>47</v>
      </c>
      <c r="G14" s="11" t="s">
        <v>63</v>
      </c>
      <c r="H14" s="11" t="s">
        <v>66</v>
      </c>
    </row>
    <row r="15" spans="1:8" ht="15" customHeight="1">
      <c r="A15" s="23">
        <v>13</v>
      </c>
      <c r="B15" s="11" t="s">
        <v>8</v>
      </c>
      <c r="C15" s="24" t="s">
        <v>67</v>
      </c>
      <c r="D15" s="11" t="s">
        <v>58</v>
      </c>
      <c r="E15" s="11" t="s">
        <v>68</v>
      </c>
      <c r="F15" s="11" t="s">
        <v>47</v>
      </c>
      <c r="G15" s="11" t="s">
        <v>69</v>
      </c>
      <c r="H15" s="11" t="s">
        <v>70</v>
      </c>
    </row>
    <row r="16" spans="1:8" ht="15" customHeight="1">
      <c r="A16" s="23">
        <v>14</v>
      </c>
      <c r="B16" s="11" t="s">
        <v>8</v>
      </c>
      <c r="C16" s="24" t="s">
        <v>71</v>
      </c>
      <c r="D16" s="11" t="s">
        <v>45</v>
      </c>
      <c r="E16" s="11" t="s">
        <v>68</v>
      </c>
      <c r="F16" s="11" t="s">
        <v>47</v>
      </c>
      <c r="G16" s="11" t="s">
        <v>42</v>
      </c>
      <c r="H16" s="11" t="s">
        <v>72</v>
      </c>
    </row>
    <row r="17" spans="1:8" ht="15" customHeight="1">
      <c r="A17" s="23">
        <v>15</v>
      </c>
      <c r="B17" s="12"/>
      <c r="C17" s="25"/>
      <c r="D17" s="12"/>
      <c r="E17" s="12"/>
      <c r="F17" s="12"/>
      <c r="G17" s="12"/>
      <c r="H17" s="12"/>
    </row>
    <row r="18" spans="1:8" ht="15" customHeight="1">
      <c r="A18" s="23">
        <v>16</v>
      </c>
      <c r="B18" s="11" t="s">
        <v>19</v>
      </c>
      <c r="C18" s="24" t="s">
        <v>73</v>
      </c>
      <c r="D18" s="11" t="s">
        <v>45</v>
      </c>
      <c r="E18" s="11" t="s">
        <v>46</v>
      </c>
      <c r="F18" s="11" t="s">
        <v>41</v>
      </c>
      <c r="G18" s="11" t="s">
        <v>74</v>
      </c>
      <c r="H18" s="12"/>
    </row>
    <row r="19" spans="1:8" ht="15" customHeight="1">
      <c r="A19" s="23">
        <v>17</v>
      </c>
      <c r="B19" s="11" t="s">
        <v>19</v>
      </c>
      <c r="C19" s="24" t="s">
        <v>75</v>
      </c>
      <c r="D19" s="11" t="s">
        <v>45</v>
      </c>
      <c r="E19" s="11" t="s">
        <v>46</v>
      </c>
      <c r="F19" s="11" t="s">
        <v>47</v>
      </c>
      <c r="G19" s="11" t="s">
        <v>74</v>
      </c>
      <c r="H19" s="11" t="s">
        <v>76</v>
      </c>
    </row>
    <row r="20" spans="1:8" ht="15" customHeight="1">
      <c r="A20" s="23">
        <v>18</v>
      </c>
      <c r="B20" s="11" t="s">
        <v>19</v>
      </c>
      <c r="C20" s="24" t="s">
        <v>77</v>
      </c>
      <c r="D20" s="11" t="s">
        <v>39</v>
      </c>
      <c r="E20" s="11" t="s">
        <v>46</v>
      </c>
      <c r="F20" s="11" t="s">
        <v>41</v>
      </c>
      <c r="G20" s="11" t="s">
        <v>78</v>
      </c>
      <c r="H20" s="11" t="s">
        <v>79</v>
      </c>
    </row>
    <row r="21" spans="1:8" ht="15" customHeight="1">
      <c r="A21" s="23">
        <v>19</v>
      </c>
      <c r="B21" s="11" t="s">
        <v>19</v>
      </c>
      <c r="C21" s="24" t="s">
        <v>80</v>
      </c>
      <c r="D21" s="11" t="s">
        <v>58</v>
      </c>
      <c r="E21" s="11" t="s">
        <v>46</v>
      </c>
      <c r="F21" s="11" t="s">
        <v>41</v>
      </c>
      <c r="G21" s="11" t="s">
        <v>81</v>
      </c>
      <c r="H21" s="11" t="s">
        <v>82</v>
      </c>
    </row>
    <row r="22" spans="1:8" ht="15" customHeight="1">
      <c r="A22" s="23">
        <v>20</v>
      </c>
      <c r="B22" s="12"/>
      <c r="C22" s="25"/>
      <c r="D22" s="12"/>
      <c r="E22" s="12"/>
      <c r="F22" s="12"/>
      <c r="G22" s="12"/>
      <c r="H22" s="12"/>
    </row>
    <row r="23" spans="1:8" ht="15" customHeight="1">
      <c r="A23" s="23">
        <v>21</v>
      </c>
      <c r="B23" s="11" t="s">
        <v>24</v>
      </c>
      <c r="C23" s="24" t="s">
        <v>83</v>
      </c>
      <c r="D23" s="11" t="s">
        <v>45</v>
      </c>
      <c r="E23" s="11" t="s">
        <v>46</v>
      </c>
      <c r="F23" s="11" t="s">
        <v>84</v>
      </c>
      <c r="G23" s="11" t="s">
        <v>78</v>
      </c>
      <c r="H23" s="11" t="s">
        <v>85</v>
      </c>
    </row>
    <row r="24" spans="1:8" ht="15" customHeight="1">
      <c r="A24" s="23">
        <v>22</v>
      </c>
      <c r="B24" s="12"/>
      <c r="C24" s="25"/>
      <c r="D24" s="12"/>
      <c r="E24" s="12"/>
      <c r="F24" s="12"/>
      <c r="G24" s="12"/>
      <c r="H24" s="12"/>
    </row>
    <row r="25" spans="1:8" ht="15" customHeight="1">
      <c r="A25" s="23">
        <v>23</v>
      </c>
      <c r="B25" s="11" t="s">
        <v>26</v>
      </c>
      <c r="C25" s="24" t="s">
        <v>86</v>
      </c>
      <c r="D25" s="11" t="s">
        <v>45</v>
      </c>
      <c r="E25" s="11" t="s">
        <v>87</v>
      </c>
      <c r="F25" s="11" t="s">
        <v>47</v>
      </c>
      <c r="G25" s="11" t="s">
        <v>48</v>
      </c>
      <c r="H25" s="11" t="s">
        <v>49</v>
      </c>
    </row>
    <row r="26" spans="1:8" ht="15" customHeight="1">
      <c r="A26" s="23">
        <v>24</v>
      </c>
      <c r="B26" s="11" t="s">
        <v>26</v>
      </c>
      <c r="C26" s="24" t="s">
        <v>88</v>
      </c>
      <c r="D26" s="11" t="s">
        <v>45</v>
      </c>
      <c r="E26" s="11" t="s">
        <v>87</v>
      </c>
      <c r="F26" s="11" t="s">
        <v>47</v>
      </c>
      <c r="G26" s="11" t="s">
        <v>63</v>
      </c>
      <c r="H26" s="11" t="s">
        <v>66</v>
      </c>
    </row>
    <row r="27" spans="1:8" ht="15" customHeight="1">
      <c r="A27" s="23">
        <v>25</v>
      </c>
      <c r="B27" s="11" t="s">
        <v>26</v>
      </c>
      <c r="C27" s="24" t="s">
        <v>89</v>
      </c>
      <c r="D27" s="11" t="s">
        <v>45</v>
      </c>
      <c r="E27" s="11" t="s">
        <v>87</v>
      </c>
      <c r="F27" s="11" t="s">
        <v>47</v>
      </c>
      <c r="G27" s="11" t="s">
        <v>63</v>
      </c>
      <c r="H27" s="11" t="s">
        <v>66</v>
      </c>
    </row>
    <row r="28" spans="1:8" ht="15" customHeight="1">
      <c r="A28" s="23">
        <v>26</v>
      </c>
      <c r="B28" s="11" t="s">
        <v>26</v>
      </c>
      <c r="C28" s="24" t="s">
        <v>90</v>
      </c>
      <c r="D28" s="11" t="s">
        <v>39</v>
      </c>
      <c r="E28" s="11" t="s">
        <v>87</v>
      </c>
      <c r="F28" s="11" t="s">
        <v>47</v>
      </c>
      <c r="G28" s="11" t="s">
        <v>91</v>
      </c>
      <c r="H28" s="11" t="s">
        <v>92</v>
      </c>
    </row>
    <row r="29" spans="1:8" ht="15" customHeight="1">
      <c r="A29" s="23"/>
      <c r="B29" s="12"/>
      <c r="C29" s="25"/>
      <c r="D29" s="12"/>
      <c r="E29" s="12"/>
      <c r="F29" s="12"/>
      <c r="G29" s="12"/>
      <c r="H29" s="12"/>
    </row>
    <row r="30" spans="1:8" ht="15" customHeight="1">
      <c r="A30" s="23"/>
      <c r="B30" s="12"/>
      <c r="C30" s="25"/>
      <c r="D30" s="12"/>
      <c r="E30" s="12"/>
      <c r="F30" s="12"/>
      <c r="G30" s="12"/>
      <c r="H30" s="12"/>
    </row>
    <row r="31" spans="1:8" ht="15" customHeight="1">
      <c r="A31" s="26"/>
      <c r="B31" s="27"/>
      <c r="C31" s="27"/>
      <c r="D31" s="27"/>
      <c r="E31" s="27"/>
      <c r="F31" s="27"/>
      <c r="G31" s="27"/>
      <c r="H31" s="28"/>
    </row>
    <row r="32" spans="1:8" ht="15" customHeight="1">
      <c r="A32" s="23">
        <v>30</v>
      </c>
      <c r="B32" s="12"/>
      <c r="C32" s="25"/>
      <c r="D32" s="12"/>
      <c r="E32" s="12"/>
      <c r="F32" s="12"/>
      <c r="G32" s="12"/>
      <c r="H32" s="12"/>
    </row>
    <row r="33" spans="1:8" ht="15" customHeight="1">
      <c r="A33" s="23">
        <v>31</v>
      </c>
      <c r="B33" s="12"/>
      <c r="C33" s="25"/>
      <c r="D33" s="12"/>
      <c r="E33" s="12"/>
      <c r="F33" s="12"/>
      <c r="G33" s="12"/>
      <c r="H33" s="12"/>
    </row>
    <row r="34" spans="1:8" ht="15" customHeight="1">
      <c r="A34" s="23">
        <v>32</v>
      </c>
      <c r="B34" s="12"/>
      <c r="C34" s="25"/>
      <c r="D34" s="12"/>
      <c r="E34" s="12"/>
      <c r="F34" s="12"/>
      <c r="G34" s="12"/>
      <c r="H34" s="12"/>
    </row>
    <row r="35" spans="1:8" ht="15" customHeight="1">
      <c r="A35" s="23">
        <v>33</v>
      </c>
      <c r="B35" s="12"/>
      <c r="C35" s="25"/>
      <c r="D35" s="12"/>
      <c r="E35" s="12"/>
      <c r="F35" s="12"/>
      <c r="G35" s="12"/>
      <c r="H35" s="12"/>
    </row>
    <row r="36" spans="1:8" ht="15" customHeight="1">
      <c r="A36" s="23">
        <v>34</v>
      </c>
      <c r="B36" s="12"/>
      <c r="C36" s="25"/>
      <c r="D36" s="12"/>
      <c r="E36" s="12"/>
      <c r="F36" s="12"/>
      <c r="G36" s="12"/>
      <c r="H36" s="12"/>
    </row>
    <row r="37" spans="1:8" ht="15" customHeight="1">
      <c r="A37" s="23">
        <v>35</v>
      </c>
      <c r="B37" s="12"/>
      <c r="C37" s="25"/>
      <c r="D37" s="12"/>
      <c r="E37" s="12"/>
      <c r="F37" s="12"/>
      <c r="G37" s="12"/>
      <c r="H37" s="12"/>
    </row>
    <row r="38" spans="1:8" ht="15" customHeight="1">
      <c r="A38" s="23">
        <v>36</v>
      </c>
      <c r="B38" s="12"/>
      <c r="C38" s="25"/>
      <c r="D38" s="12"/>
      <c r="E38" s="12"/>
      <c r="F38" s="12"/>
      <c r="G38" s="12"/>
      <c r="H38" s="12"/>
    </row>
    <row r="39" spans="1:8" ht="15" customHeight="1">
      <c r="A39" s="23">
        <v>37</v>
      </c>
      <c r="B39" s="12"/>
      <c r="C39" s="25"/>
      <c r="D39" s="12"/>
      <c r="E39" s="12"/>
      <c r="F39" s="12"/>
      <c r="G39" s="12"/>
      <c r="H39" s="12"/>
    </row>
    <row r="40" spans="1:8" ht="15" customHeight="1">
      <c r="A40" s="23">
        <v>38</v>
      </c>
      <c r="B40" s="12"/>
      <c r="C40" s="25"/>
      <c r="D40" s="12"/>
      <c r="E40" s="12"/>
      <c r="F40" s="12"/>
      <c r="G40" s="12"/>
      <c r="H40" s="12"/>
    </row>
    <row r="41" spans="1:8" ht="15" customHeight="1">
      <c r="A41" s="23">
        <v>39</v>
      </c>
      <c r="B41" s="12"/>
      <c r="C41" s="25"/>
      <c r="D41" s="12"/>
      <c r="E41" s="12"/>
      <c r="F41" s="12"/>
      <c r="G41" s="12"/>
      <c r="H41" s="12"/>
    </row>
    <row r="42" spans="1:8" ht="15" customHeight="1">
      <c r="A42" s="23">
        <v>40</v>
      </c>
      <c r="B42" s="12"/>
      <c r="C42" s="25"/>
      <c r="D42" s="12"/>
      <c r="E42" s="12"/>
      <c r="F42" s="12"/>
      <c r="G42" s="12"/>
      <c r="H42" s="12"/>
    </row>
    <row r="43" spans="1:8" ht="15" customHeight="1">
      <c r="A43" s="23">
        <v>41</v>
      </c>
      <c r="B43" s="12"/>
      <c r="C43" s="25"/>
      <c r="D43" s="12"/>
      <c r="E43" s="12"/>
      <c r="F43" s="12"/>
      <c r="G43" s="12"/>
      <c r="H43" s="12"/>
    </row>
    <row r="44" spans="1:8" ht="15" customHeight="1">
      <c r="A44" s="23">
        <v>42</v>
      </c>
      <c r="B44" s="12"/>
      <c r="C44" s="25"/>
      <c r="D44" s="12"/>
      <c r="E44" s="12"/>
      <c r="F44" s="12"/>
      <c r="G44" s="12"/>
      <c r="H44" s="12"/>
    </row>
    <row r="45" spans="1:8" ht="15" customHeight="1">
      <c r="A45" s="23">
        <v>43</v>
      </c>
      <c r="B45" s="12"/>
      <c r="C45" s="25"/>
      <c r="D45" s="12"/>
      <c r="E45" s="12"/>
      <c r="F45" s="12"/>
      <c r="G45" s="12"/>
      <c r="H45" s="12"/>
    </row>
    <row r="46" spans="1:8" ht="15" customHeight="1">
      <c r="A46" s="23">
        <v>44</v>
      </c>
      <c r="B46" s="12"/>
      <c r="C46" s="25"/>
      <c r="D46" s="12"/>
      <c r="E46" s="12"/>
      <c r="F46" s="12"/>
      <c r="G46" s="12"/>
      <c r="H46" s="12"/>
    </row>
    <row r="47" spans="1:8" ht="15" customHeight="1">
      <c r="A47" s="23">
        <v>45</v>
      </c>
      <c r="B47" s="12"/>
      <c r="C47" s="25"/>
      <c r="D47" s="12"/>
      <c r="E47" s="12"/>
      <c r="F47" s="12"/>
      <c r="G47" s="12"/>
      <c r="H47" s="12"/>
    </row>
    <row r="48" spans="1:8" ht="15" customHeight="1">
      <c r="A48" s="23">
        <v>46</v>
      </c>
      <c r="B48" s="12"/>
      <c r="C48" s="25"/>
      <c r="D48" s="12"/>
      <c r="E48" s="12"/>
      <c r="F48" s="12"/>
      <c r="G48" s="12"/>
      <c r="H48" s="12"/>
    </row>
    <row r="49" spans="1:8" ht="15" customHeight="1">
      <c r="A49" s="23">
        <v>47</v>
      </c>
      <c r="B49" s="12"/>
      <c r="C49" s="25"/>
      <c r="D49" s="12"/>
      <c r="E49" s="12"/>
      <c r="F49" s="12"/>
      <c r="G49" s="12"/>
      <c r="H49" s="12"/>
    </row>
    <row r="50" spans="1:8" ht="15" customHeight="1">
      <c r="A50" s="23">
        <v>48</v>
      </c>
      <c r="B50" s="12"/>
      <c r="C50" s="25"/>
      <c r="D50" s="12"/>
      <c r="E50" s="12"/>
      <c r="F50" s="12"/>
      <c r="G50" s="12"/>
      <c r="H50" s="12"/>
    </row>
    <row r="51" spans="1:8" ht="15" customHeight="1">
      <c r="A51" s="23">
        <v>49</v>
      </c>
      <c r="B51" s="12"/>
      <c r="C51" s="25"/>
      <c r="D51" s="12"/>
      <c r="E51" s="12"/>
      <c r="F51" s="12"/>
      <c r="G51" s="12"/>
      <c r="H51" s="12"/>
    </row>
    <row r="52" spans="1:8" ht="15" customHeight="1">
      <c r="A52" s="23">
        <v>50</v>
      </c>
      <c r="B52" s="12"/>
      <c r="C52" s="25"/>
      <c r="D52" s="12"/>
      <c r="E52" s="12"/>
      <c r="F52" s="12"/>
      <c r="G52" s="12"/>
      <c r="H52" s="12"/>
    </row>
    <row r="53" spans="1:8" ht="15" customHeight="1">
      <c r="A53" s="23">
        <v>51</v>
      </c>
      <c r="B53" s="12"/>
      <c r="C53" s="25"/>
      <c r="D53" s="12"/>
      <c r="E53" s="12"/>
      <c r="F53" s="12"/>
      <c r="G53" s="12"/>
      <c r="H53" s="12"/>
    </row>
    <row r="54" spans="1:8" ht="15" customHeight="1">
      <c r="A54" s="23">
        <v>52</v>
      </c>
      <c r="B54" s="12"/>
      <c r="C54" s="25"/>
      <c r="D54" s="12"/>
      <c r="E54" s="12"/>
      <c r="F54" s="12"/>
      <c r="G54" s="12"/>
      <c r="H54" s="12"/>
    </row>
    <row r="55" spans="1:8" ht="15" customHeight="1">
      <c r="A55" s="23">
        <v>53</v>
      </c>
      <c r="B55" s="12"/>
      <c r="C55" s="25"/>
      <c r="D55" s="12"/>
      <c r="E55" s="12"/>
      <c r="F55" s="12"/>
      <c r="G55" s="12"/>
      <c r="H55" s="12"/>
    </row>
    <row r="56" spans="1:8" ht="15" customHeight="1">
      <c r="A56" s="23">
        <v>54</v>
      </c>
      <c r="B56" s="12"/>
      <c r="C56" s="25"/>
      <c r="D56" s="12"/>
      <c r="E56" s="12"/>
      <c r="F56" s="12"/>
      <c r="G56" s="12"/>
      <c r="H56" s="12"/>
    </row>
    <row r="57" spans="1:8" ht="15" customHeight="1">
      <c r="A57" s="23">
        <v>55</v>
      </c>
      <c r="B57" s="12"/>
      <c r="C57" s="25"/>
      <c r="D57" s="12"/>
      <c r="E57" s="12"/>
      <c r="F57" s="12"/>
      <c r="G57" s="12"/>
      <c r="H57" s="12"/>
    </row>
    <row r="58" spans="1:8" ht="15" customHeight="1">
      <c r="A58" s="23">
        <v>56</v>
      </c>
      <c r="B58" s="12"/>
      <c r="C58" s="25"/>
      <c r="D58" s="12"/>
      <c r="E58" s="12"/>
      <c r="F58" s="12"/>
      <c r="G58" s="12"/>
      <c r="H58" s="12"/>
    </row>
    <row r="59" spans="1:8" ht="15" customHeight="1">
      <c r="A59" s="23">
        <v>57</v>
      </c>
      <c r="B59" s="12"/>
      <c r="C59" s="25"/>
      <c r="D59" s="12"/>
      <c r="E59" s="12"/>
      <c r="F59" s="12"/>
      <c r="G59" s="12"/>
      <c r="H59" s="12"/>
    </row>
    <row r="60" spans="1:8" ht="15" customHeight="1">
      <c r="A60" s="23">
        <v>58</v>
      </c>
      <c r="B60" s="12"/>
      <c r="C60" s="25"/>
      <c r="D60" s="12"/>
      <c r="E60" s="12"/>
      <c r="F60" s="12"/>
      <c r="G60" s="12"/>
      <c r="H60" s="12"/>
    </row>
    <row r="61" spans="1:8" ht="15" customHeight="1">
      <c r="A61" s="23">
        <v>59</v>
      </c>
      <c r="B61" s="12"/>
      <c r="C61" s="25"/>
      <c r="D61" s="12"/>
      <c r="E61" s="12"/>
      <c r="F61" s="12"/>
      <c r="G61" s="12"/>
      <c r="H61" s="12"/>
    </row>
    <row r="62" spans="1:8" ht="15" customHeight="1">
      <c r="A62" s="23">
        <v>60</v>
      </c>
      <c r="B62" s="12"/>
      <c r="C62" s="25"/>
      <c r="D62" s="12"/>
      <c r="E62" s="12"/>
      <c r="F62" s="12"/>
      <c r="G62" s="12"/>
      <c r="H62" s="12"/>
    </row>
    <row r="63" spans="1:8" ht="15" customHeight="1">
      <c r="A63" s="23">
        <v>61</v>
      </c>
      <c r="B63" s="12"/>
      <c r="C63" s="25"/>
      <c r="D63" s="12"/>
      <c r="E63" s="12"/>
      <c r="F63" s="12"/>
      <c r="G63" s="12"/>
      <c r="H63" s="12"/>
    </row>
    <row r="64" spans="1:8" ht="15" customHeight="1">
      <c r="A64" s="23">
        <v>62</v>
      </c>
      <c r="B64" s="12"/>
      <c r="C64" s="25"/>
      <c r="D64" s="12"/>
      <c r="E64" s="12"/>
      <c r="F64" s="12"/>
      <c r="G64" s="12"/>
      <c r="H64" s="12"/>
    </row>
    <row r="65" spans="1:8" ht="15" customHeight="1">
      <c r="A65" s="23">
        <v>63</v>
      </c>
      <c r="B65" s="12"/>
      <c r="C65" s="25"/>
      <c r="D65" s="12"/>
      <c r="E65" s="12"/>
      <c r="F65" s="12"/>
      <c r="G65" s="12"/>
      <c r="H65" s="12"/>
    </row>
    <row r="66" spans="1:8" ht="15" customHeight="1">
      <c r="A66" s="23">
        <v>64</v>
      </c>
      <c r="B66" s="12"/>
      <c r="C66" s="25"/>
      <c r="D66" s="12"/>
      <c r="E66" s="12"/>
      <c r="F66" s="12"/>
      <c r="G66" s="12"/>
      <c r="H66" s="12"/>
    </row>
    <row r="67" spans="1:8" ht="15" customHeight="1">
      <c r="A67" s="23">
        <v>65</v>
      </c>
      <c r="B67" s="12"/>
      <c r="C67" s="25"/>
      <c r="D67" s="12"/>
      <c r="E67" s="12"/>
      <c r="F67" s="12"/>
      <c r="G67" s="12"/>
      <c r="H67" s="12"/>
    </row>
    <row r="68" spans="1:8" ht="15" customHeight="1">
      <c r="A68" s="23">
        <v>66</v>
      </c>
      <c r="B68" s="12"/>
      <c r="C68" s="25"/>
      <c r="D68" s="12"/>
      <c r="E68" s="12"/>
      <c r="F68" s="12"/>
      <c r="G68" s="12"/>
      <c r="H68" s="12"/>
    </row>
    <row r="69" spans="1:8" ht="15" customHeight="1">
      <c r="A69" s="23">
        <v>67</v>
      </c>
      <c r="B69" s="12"/>
      <c r="C69" s="25"/>
      <c r="D69" s="12"/>
      <c r="E69" s="12"/>
      <c r="F69" s="12"/>
      <c r="G69" s="12"/>
      <c r="H69" s="12"/>
    </row>
    <row r="70" spans="1:8" ht="15" customHeight="1">
      <c r="A70" s="23">
        <v>68</v>
      </c>
      <c r="B70" s="12"/>
      <c r="C70" s="25"/>
      <c r="D70" s="12"/>
      <c r="E70" s="12"/>
      <c r="F70" s="12"/>
      <c r="G70" s="12"/>
      <c r="H70" s="12"/>
    </row>
    <row r="71" spans="1:8" ht="15" customHeight="1">
      <c r="A71" s="23">
        <v>69</v>
      </c>
      <c r="B71" s="12"/>
      <c r="C71" s="25"/>
      <c r="D71" s="12"/>
      <c r="E71" s="12"/>
      <c r="F71" s="12"/>
      <c r="G71" s="12"/>
      <c r="H71" s="12"/>
    </row>
    <row r="72" spans="1:8" ht="15" customHeight="1">
      <c r="A72" s="23">
        <v>70</v>
      </c>
      <c r="B72" s="12"/>
      <c r="C72" s="25"/>
      <c r="D72" s="12"/>
      <c r="E72" s="12"/>
      <c r="F72" s="12"/>
      <c r="G72" s="12"/>
      <c r="H72" s="12"/>
    </row>
    <row r="73" spans="1:8" ht="15" customHeight="1">
      <c r="A73" s="23">
        <v>71</v>
      </c>
      <c r="B73" s="12"/>
      <c r="C73" s="25"/>
      <c r="D73" s="12"/>
      <c r="E73" s="12"/>
      <c r="F73" s="12"/>
      <c r="G73" s="12"/>
      <c r="H73" s="12"/>
    </row>
    <row r="74" spans="1:8" ht="15" customHeight="1">
      <c r="A74" s="23">
        <v>72</v>
      </c>
      <c r="B74" s="12"/>
      <c r="C74" s="25"/>
      <c r="D74" s="12"/>
      <c r="E74" s="12"/>
      <c r="F74" s="12"/>
      <c r="G74" s="12"/>
      <c r="H74" s="12"/>
    </row>
    <row r="75" spans="1:8" ht="15" customHeight="1">
      <c r="A75" s="23">
        <v>73</v>
      </c>
      <c r="B75" s="12"/>
      <c r="C75" s="25"/>
      <c r="D75" s="12"/>
      <c r="E75" s="12"/>
      <c r="F75" s="12"/>
      <c r="G75" s="12"/>
      <c r="H75" s="12"/>
    </row>
    <row r="76" spans="1:8" ht="15" customHeight="1">
      <c r="A76" s="23">
        <v>74</v>
      </c>
      <c r="B76" s="12"/>
      <c r="C76" s="25"/>
      <c r="D76" s="12"/>
      <c r="E76" s="12"/>
      <c r="F76" s="12"/>
      <c r="G76" s="12"/>
      <c r="H76" s="12"/>
    </row>
    <row r="77" spans="1:8" ht="15" customHeight="1">
      <c r="A77" s="23">
        <v>75</v>
      </c>
      <c r="B77" s="12"/>
      <c r="C77" s="25"/>
      <c r="D77" s="12"/>
      <c r="E77" s="12"/>
      <c r="F77" s="12"/>
      <c r="G77" s="12"/>
      <c r="H77" s="12"/>
    </row>
    <row r="78" spans="1:8" ht="15" customHeight="1">
      <c r="A78" s="23">
        <v>76</v>
      </c>
      <c r="B78" s="12"/>
      <c r="C78" s="25"/>
      <c r="D78" s="12"/>
      <c r="E78" s="12"/>
      <c r="F78" s="12"/>
      <c r="G78" s="12"/>
      <c r="H78" s="12"/>
    </row>
    <row r="79" spans="1:8" ht="15" customHeight="1">
      <c r="A79" s="23">
        <v>77</v>
      </c>
      <c r="B79" s="12"/>
      <c r="C79" s="25"/>
      <c r="D79" s="12"/>
      <c r="E79" s="12"/>
      <c r="F79" s="12"/>
      <c r="G79" s="12"/>
      <c r="H79" s="12"/>
    </row>
    <row r="80" spans="1:8" ht="15" customHeight="1">
      <c r="A80" s="23">
        <v>78</v>
      </c>
      <c r="B80" s="12"/>
      <c r="C80" s="25"/>
      <c r="D80" s="12"/>
      <c r="E80" s="12"/>
      <c r="F80" s="12"/>
      <c r="G80" s="12"/>
      <c r="H80" s="12"/>
    </row>
    <row r="81" spans="1:8" ht="15" customHeight="1">
      <c r="A81" s="23">
        <v>79</v>
      </c>
      <c r="B81" s="12"/>
      <c r="C81" s="25"/>
      <c r="D81" s="12"/>
      <c r="E81" s="12"/>
      <c r="F81" s="12"/>
      <c r="G81" s="12"/>
      <c r="H81" s="12"/>
    </row>
    <row r="82" spans="1:8" ht="15" customHeight="1">
      <c r="A82" s="23">
        <v>80</v>
      </c>
      <c r="B82" s="12"/>
      <c r="C82" s="25"/>
      <c r="D82" s="12"/>
      <c r="E82" s="12"/>
      <c r="F82" s="12"/>
      <c r="G82" s="12"/>
      <c r="H82" s="12"/>
    </row>
    <row r="83" spans="1:8" ht="15" customHeight="1">
      <c r="A83" s="23">
        <v>81</v>
      </c>
      <c r="B83" s="12"/>
      <c r="C83" s="25"/>
      <c r="D83" s="12"/>
      <c r="E83" s="12"/>
      <c r="F83" s="12"/>
      <c r="G83" s="12"/>
      <c r="H83" s="12"/>
    </row>
    <row r="84" spans="1:8" ht="15" customHeight="1">
      <c r="A84" s="23">
        <v>82</v>
      </c>
      <c r="B84" s="12"/>
      <c r="C84" s="25"/>
      <c r="D84" s="12"/>
      <c r="E84" s="12"/>
      <c r="F84" s="12"/>
      <c r="G84" s="12"/>
      <c r="H84" s="12"/>
    </row>
    <row r="85" spans="1:8" ht="15" customHeight="1">
      <c r="A85" s="23">
        <v>83</v>
      </c>
      <c r="B85" s="12"/>
      <c r="C85" s="25"/>
      <c r="D85" s="12"/>
      <c r="E85" s="12"/>
      <c r="F85" s="12"/>
      <c r="G85" s="12"/>
      <c r="H85" s="12"/>
    </row>
    <row r="86" spans="1:8" ht="15" customHeight="1">
      <c r="A86" s="23">
        <v>84</v>
      </c>
      <c r="B86" s="12"/>
      <c r="C86" s="25"/>
      <c r="D86" s="12"/>
      <c r="E86" s="12"/>
      <c r="F86" s="12"/>
      <c r="G86" s="12"/>
      <c r="H86" s="12"/>
    </row>
    <row r="87" spans="1:8" ht="15" customHeight="1">
      <c r="A87" s="23">
        <v>85</v>
      </c>
      <c r="B87" s="12"/>
      <c r="C87" s="25"/>
      <c r="D87" s="12"/>
      <c r="E87" s="12"/>
      <c r="F87" s="12"/>
      <c r="G87" s="12"/>
      <c r="H87" s="12"/>
    </row>
    <row r="88" spans="1:8" ht="15" customHeight="1">
      <c r="A88" s="23">
        <v>86</v>
      </c>
      <c r="B88" s="12"/>
      <c r="C88" s="25"/>
      <c r="D88" s="12"/>
      <c r="E88" s="12"/>
      <c r="F88" s="12"/>
      <c r="G88" s="12"/>
      <c r="H88" s="12"/>
    </row>
    <row r="89" spans="1:8" ht="15" customHeight="1">
      <c r="A89" s="23">
        <v>87</v>
      </c>
      <c r="B89" s="12"/>
      <c r="C89" s="25"/>
      <c r="D89" s="12"/>
      <c r="E89" s="12"/>
      <c r="F89" s="12"/>
      <c r="G89" s="12"/>
      <c r="H89" s="12"/>
    </row>
    <row r="90" spans="1:8" ht="15" customHeight="1">
      <c r="A90" s="23">
        <v>88</v>
      </c>
      <c r="B90" s="12"/>
      <c r="C90" s="25"/>
      <c r="D90" s="12"/>
      <c r="E90" s="12"/>
      <c r="F90" s="12"/>
      <c r="G90" s="12"/>
      <c r="H90" s="12"/>
    </row>
    <row r="91" spans="1:8" ht="15" customHeight="1">
      <c r="A91" s="23">
        <v>89</v>
      </c>
      <c r="B91" s="12"/>
      <c r="C91" s="25"/>
      <c r="D91" s="12"/>
      <c r="E91" s="12"/>
      <c r="F91" s="12"/>
      <c r="G91" s="12"/>
      <c r="H91" s="12"/>
    </row>
    <row r="92" spans="1:8" ht="15" customHeight="1">
      <c r="A92" s="23">
        <v>90</v>
      </c>
      <c r="B92" s="12"/>
      <c r="C92" s="25"/>
      <c r="D92" s="12"/>
      <c r="E92" s="12"/>
      <c r="F92" s="12"/>
      <c r="G92" s="12"/>
      <c r="H92" s="12"/>
    </row>
    <row r="93" spans="1:8" ht="15" customHeight="1">
      <c r="A93" s="23">
        <v>91</v>
      </c>
      <c r="B93" s="12"/>
      <c r="C93" s="25"/>
      <c r="D93" s="12"/>
      <c r="E93" s="12"/>
      <c r="F93" s="12"/>
      <c r="G93" s="12"/>
      <c r="H93" s="12"/>
    </row>
    <row r="94" spans="1:8" ht="15" customHeight="1">
      <c r="A94" s="23">
        <v>92</v>
      </c>
      <c r="B94" s="12"/>
      <c r="C94" s="25"/>
      <c r="D94" s="12"/>
      <c r="E94" s="12"/>
      <c r="F94" s="12"/>
      <c r="G94" s="12"/>
      <c r="H94" s="12"/>
    </row>
    <row r="95" spans="1:8" ht="15" customHeight="1">
      <c r="A95" s="23">
        <v>93</v>
      </c>
      <c r="B95" s="12"/>
      <c r="C95" s="25"/>
      <c r="D95" s="12"/>
      <c r="E95" s="12"/>
      <c r="F95" s="12"/>
      <c r="G95" s="12"/>
      <c r="H95" s="12"/>
    </row>
    <row r="96" spans="1:8" ht="15" customHeight="1">
      <c r="A96" s="23">
        <v>94</v>
      </c>
      <c r="B96" s="12"/>
      <c r="C96" s="25"/>
      <c r="D96" s="12"/>
      <c r="E96" s="12"/>
      <c r="F96" s="12"/>
      <c r="G96" s="12"/>
      <c r="H96" s="12"/>
    </row>
    <row r="97" spans="1:8" ht="15" customHeight="1">
      <c r="A97" s="23">
        <v>95</v>
      </c>
      <c r="B97" s="12"/>
      <c r="C97" s="25"/>
      <c r="D97" s="12"/>
      <c r="E97" s="12"/>
      <c r="F97" s="12"/>
      <c r="G97" s="12"/>
      <c r="H97" s="12"/>
    </row>
    <row r="98" spans="1:8" ht="15" customHeight="1">
      <c r="A98" s="23">
        <v>96</v>
      </c>
      <c r="B98" s="12"/>
      <c r="C98" s="25"/>
      <c r="D98" s="12"/>
      <c r="E98" s="12"/>
      <c r="F98" s="12"/>
      <c r="G98" s="12"/>
      <c r="H98" s="12"/>
    </row>
    <row r="99" spans="1:8" ht="15" customHeight="1">
      <c r="A99" s="23">
        <v>97</v>
      </c>
      <c r="B99" s="12"/>
      <c r="C99" s="25"/>
      <c r="D99" s="12"/>
      <c r="E99" s="12"/>
      <c r="F99" s="12"/>
      <c r="G99" s="12"/>
      <c r="H99" s="12"/>
    </row>
    <row r="100" spans="1:8" ht="15" customHeight="1">
      <c r="A100" s="23">
        <v>98</v>
      </c>
      <c r="B100" s="12"/>
      <c r="C100" s="25"/>
      <c r="D100" s="12"/>
      <c r="E100" s="12"/>
      <c r="F100" s="12"/>
      <c r="G100" s="12"/>
      <c r="H100" s="12"/>
    </row>
    <row r="101" spans="1:8" ht="15" customHeight="1">
      <c r="A101" s="23">
        <v>99</v>
      </c>
      <c r="B101" s="12"/>
      <c r="C101" s="25"/>
      <c r="D101" s="12"/>
      <c r="E101" s="12"/>
      <c r="F101" s="12"/>
      <c r="G101" s="12"/>
      <c r="H101" s="12"/>
    </row>
    <row r="102" spans="1:8" ht="15" customHeight="1">
      <c r="A102" s="23">
        <v>100</v>
      </c>
      <c r="B102" s="12"/>
      <c r="C102" s="25"/>
      <c r="D102" s="12"/>
      <c r="E102" s="12"/>
      <c r="F102" s="12"/>
      <c r="G102" s="12"/>
      <c r="H102" s="12"/>
    </row>
  </sheetData>
  <mergeCells count="1">
    <mergeCell ref="D1:E1"/>
  </mergeCells>
  <printOptions/>
  <pageMargins left="0.699999988079071" right="0.699999988079071" top="0.75" bottom="0.75" header="0.30000001192092896" footer="0.30000001192092896"/>
  <pageSetup fitToHeight="1" fitToWidth="1" horizontalDpi="300" verticalDpi="300" orientation="landscape" paperSize="9" scale="79"/>
  <headerFooter alignWithMargins="0">
    <oddHeader>&amp;C&amp;"Calibri,Bold"&amp;20&amp;K000000Issues of Concern</oddHeader>
    <oddFooter>&amp;C&amp;"ヒラギノ角ゴ ProN W3,Regular"&amp;12&amp;K000000&amp;P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03"/>
  <sheetViews>
    <sheetView showGridLines="0" workbookViewId="0" topLeftCell="A1">
      <selection activeCell="A1" sqref="A1"/>
    </sheetView>
  </sheetViews>
  <sheetFormatPr defaultColWidth="10.28125" defaultRowHeight="14.25" customHeight="1"/>
  <cols>
    <col min="1" max="1" width="4.140625" style="29" customWidth="1"/>
    <col min="2" max="2" width="16.7109375" style="29" customWidth="1"/>
    <col min="3" max="3" width="63.8515625" style="29" customWidth="1"/>
    <col min="4" max="4" width="25.7109375" style="29" customWidth="1"/>
    <col min="5" max="5" width="30.28125" style="29" customWidth="1"/>
    <col min="6" max="6" width="5.7109375" style="29" customWidth="1"/>
    <col min="7" max="8" width="13.421875" style="29" customWidth="1"/>
    <col min="9" max="9" width="15.140625" style="29" customWidth="1"/>
    <col min="10" max="11" width="13.421875" style="29" customWidth="1"/>
    <col min="12" max="12" width="10.28125" style="29" customWidth="1"/>
    <col min="13" max="13" width="6.421875" style="29" customWidth="1"/>
    <col min="14" max="14" width="10.28125" style="29" customWidth="1"/>
    <col min="15" max="15" width="70.421875" style="29" customWidth="1"/>
    <col min="16" max="16" width="10.421875" style="29" customWidth="1"/>
    <col min="17" max="256" width="9.140625" style="29" customWidth="1"/>
  </cols>
  <sheetData>
    <row r="1" spans="1:16" ht="44.25" customHeight="1">
      <c r="A1" s="30"/>
      <c r="B1" s="19" t="s">
        <v>0</v>
      </c>
      <c r="C1" s="31"/>
      <c r="D1" s="20" t="s">
        <v>93</v>
      </c>
      <c r="E1" s="21"/>
      <c r="F1" s="32"/>
      <c r="G1" s="32"/>
      <c r="H1" s="32"/>
      <c r="I1" s="32"/>
      <c r="J1" s="32"/>
      <c r="K1" s="32"/>
      <c r="L1" s="32"/>
      <c r="M1" s="33"/>
      <c r="N1" s="33"/>
      <c r="O1" s="34"/>
      <c r="P1" s="22"/>
    </row>
    <row r="2" spans="1:16" ht="15" customHeight="1">
      <c r="A2" s="35" t="s">
        <v>94</v>
      </c>
      <c r="B2" s="36" t="s">
        <v>95</v>
      </c>
      <c r="C2" s="37" t="s">
        <v>45</v>
      </c>
      <c r="D2" s="37" t="s">
        <v>96</v>
      </c>
      <c r="E2" s="38"/>
      <c r="F2" s="39" t="s">
        <v>97</v>
      </c>
      <c r="G2" s="37" t="s">
        <v>98</v>
      </c>
      <c r="H2" s="38"/>
      <c r="I2" s="38"/>
      <c r="J2" s="38"/>
      <c r="K2" s="38"/>
      <c r="L2" s="38"/>
      <c r="M2" s="39" t="s">
        <v>99</v>
      </c>
      <c r="N2" s="40" t="s">
        <v>100</v>
      </c>
      <c r="O2" s="40" t="str">
        <f>Lists!V18</f>
        <v>Mitigation Plan
(required for risk factors &gt;8.0)
May reference external plan document_x0000__x000F__x0010__x000F_,_x000F_/_x000F_</v>
      </c>
      <c r="P2" s="40" t="s">
        <v>102</v>
      </c>
    </row>
    <row r="3" spans="1:16" ht="28.5" customHeight="1">
      <c r="A3" s="41"/>
      <c r="B3" s="42"/>
      <c r="C3" s="38"/>
      <c r="D3" s="43" t="s">
        <v>103</v>
      </c>
      <c r="E3" s="43" t="s">
        <v>104</v>
      </c>
      <c r="F3" s="44"/>
      <c r="G3" s="43" t="s">
        <v>105</v>
      </c>
      <c r="H3" s="43" t="s">
        <v>106</v>
      </c>
      <c r="I3" s="43" t="s">
        <v>107</v>
      </c>
      <c r="J3" s="43" t="s">
        <v>108</v>
      </c>
      <c r="K3" s="43" t="s">
        <v>109</v>
      </c>
      <c r="L3" s="43" t="s">
        <v>110</v>
      </c>
      <c r="M3" s="44"/>
      <c r="N3" s="45"/>
      <c r="O3" s="45"/>
      <c r="P3" s="45"/>
    </row>
    <row r="4" spans="1:16" ht="14.25" customHeight="1">
      <c r="A4" s="46">
        <v>1</v>
      </c>
      <c r="B4" s="47"/>
      <c r="C4" s="47"/>
      <c r="D4" s="46"/>
      <c r="E4" s="46"/>
      <c r="F4" s="48">
        <f>IF($D4="","",MAX(VLOOKUP($D4,Lists!$K$1:$S$6,9,0),(VLOOKUP($E4,Lists!$L$1:$S$6,8,0))))</f>
      </c>
      <c r="G4" s="46"/>
      <c r="H4" s="46"/>
      <c r="I4" s="46"/>
      <c r="J4" s="46"/>
      <c r="K4" s="46"/>
      <c r="L4" s="46"/>
      <c r="M4" s="48">
        <f>IF($G4="","",(MAX(VLOOKUP($G4,Lists!$M$1:$S$6,7,0),VLOOKUP($H4,Lists!$M$1:$S$6,7,0),VLOOKUP($I4,Lists!$M$1:$S$6,7,0),VLOOKUP($J4,Lists!$N$1:$S$6,6,0),VLOOKUP($K4,Lists!$P$1:$S$6,4,0),VLOOKUP($L4,Lists!$O$1:$S$6,5,0))))</f>
      </c>
      <c r="N4" s="48">
        <f>IF($D4="","",$F4*$M4)</f>
      </c>
      <c r="O4" s="49"/>
      <c r="P4" s="50"/>
    </row>
    <row r="5" spans="1:16" ht="14.25" customHeight="1">
      <c r="A5" s="46">
        <v>2</v>
      </c>
      <c r="B5" s="47"/>
      <c r="C5" s="47"/>
      <c r="D5" s="46"/>
      <c r="E5" s="46"/>
      <c r="F5" s="48">
        <f>IF($D5="","",MAX(VLOOKUP($D5,Lists!$K$1:$S$6,9,0),(VLOOKUP($E5,Lists!$L$1:$S$6,8,0))))</f>
      </c>
      <c r="G5" s="46"/>
      <c r="H5" s="46"/>
      <c r="I5" s="46"/>
      <c r="J5" s="46"/>
      <c r="K5" s="46"/>
      <c r="L5" s="46"/>
      <c r="M5" s="48">
        <f>IF($G5="","",(MAX(VLOOKUP($G5,Lists!$M$1:$S$6,7,0),VLOOKUP($H5,Lists!$M$1:$S$6,7,0),VLOOKUP($I5,Lists!$M$1:$S$6,7,0),VLOOKUP($J5,Lists!$N$1:$S$6,6,0),VLOOKUP($K5,Lists!$P$1:$S$6,4,0),VLOOKUP($L5,Lists!$O$1:$S$6,5,0))))</f>
      </c>
      <c r="N5" s="48">
        <f>IF($D5="","",$F5*$M5)</f>
      </c>
      <c r="O5" s="49"/>
      <c r="P5" s="50"/>
    </row>
    <row r="6" spans="1:16" ht="14.25" customHeight="1">
      <c r="A6" s="46">
        <v>3</v>
      </c>
      <c r="B6" s="47"/>
      <c r="C6" s="47"/>
      <c r="D6" s="46"/>
      <c r="E6" s="46"/>
      <c r="F6" s="48">
        <f>IF($D6="","",MAX(VLOOKUP($D6,Lists!$K$1:$S$6,9,0),(VLOOKUP($E6,Lists!$L$1:$S$6,8,0))))</f>
      </c>
      <c r="G6" s="46"/>
      <c r="H6" s="46"/>
      <c r="I6" s="46"/>
      <c r="J6" s="46"/>
      <c r="K6" s="46"/>
      <c r="L6" s="46"/>
      <c r="M6" s="48">
        <f>IF($G6="","",(MAX(VLOOKUP($G6,Lists!$M$1:$S$6,7,0),VLOOKUP($H6,Lists!$M$1:$S$6,7,0),VLOOKUP($I6,Lists!$M$1:$S$6,7,0),VLOOKUP($J6,Lists!$N$1:$S$6,6,0),VLOOKUP($K6,Lists!$P$1:$S$6,4,0),VLOOKUP($L6,Lists!$O$1:$S$6,5,0))))</f>
      </c>
      <c r="N6" s="48">
        <f>IF($D6="","",$F6*$M6)</f>
      </c>
      <c r="O6" s="49"/>
      <c r="P6" s="50"/>
    </row>
    <row r="7" spans="1:16" ht="14.25" customHeight="1">
      <c r="A7" s="46">
        <v>4</v>
      </c>
      <c r="B7" s="47"/>
      <c r="C7" s="47"/>
      <c r="D7" s="46"/>
      <c r="E7" s="46"/>
      <c r="F7" s="48">
        <f>IF($D7="","",MAX(VLOOKUP($D7,Lists!$K$1:$S$6,9,0),(VLOOKUP($E7,Lists!$L$1:$S$6,8,0))))</f>
      </c>
      <c r="G7" s="46"/>
      <c r="H7" s="46"/>
      <c r="I7" s="46"/>
      <c r="J7" s="46"/>
      <c r="K7" s="46"/>
      <c r="L7" s="46"/>
      <c r="M7" s="48">
        <f>IF($G7="","",(MAX(VLOOKUP($G7,Lists!$M$1:$S$6,7,0),VLOOKUP($H7,Lists!$M$1:$S$6,7,0),VLOOKUP($I7,Lists!$M$1:$S$6,7,0),VLOOKUP($J7,Lists!$N$1:$S$6,6,0),VLOOKUP($K7,Lists!$P$1:$S$6,4,0),VLOOKUP($L7,Lists!$O$1:$S$6,5,0))))</f>
      </c>
      <c r="N7" s="48">
        <f>IF($D7="","",$F7*$M7)</f>
      </c>
      <c r="O7" s="49"/>
      <c r="P7" s="50"/>
    </row>
    <row r="8" spans="1:16" ht="15.75" customHeight="1">
      <c r="A8" s="46">
        <v>5</v>
      </c>
      <c r="B8" s="47"/>
      <c r="C8" s="47"/>
      <c r="D8" s="46"/>
      <c r="E8" s="46"/>
      <c r="F8" s="48">
        <f>IF($D8="","",MAX(VLOOKUP($D8,Lists!$K$1:$S$6,9,0),(VLOOKUP($E8,Lists!$L$1:$S$6,8,0))))</f>
      </c>
      <c r="G8" s="46"/>
      <c r="H8" s="46"/>
      <c r="I8" s="46"/>
      <c r="J8" s="46"/>
      <c r="K8" s="46"/>
      <c r="L8" s="46"/>
      <c r="M8" s="48">
        <f>IF($G8="","",(MAX(VLOOKUP($G8,Lists!$M$1:$S$6,7,0),VLOOKUP($H8,Lists!$M$1:$S$6,7,0),VLOOKUP($I8,Lists!$M$1:$S$6,7,0),VLOOKUP($J8,Lists!$N$1:$S$6,6,0),VLOOKUP($K8,Lists!$P$1:$S$6,4,0),VLOOKUP($L8,Lists!$O$1:$S$6,5,0))))</f>
      </c>
      <c r="N8" s="48">
        <f>IF($D8="","",$F8*$M8)</f>
      </c>
      <c r="O8" s="49"/>
      <c r="P8" s="50"/>
    </row>
    <row r="9" spans="1:16" ht="15.75" customHeight="1">
      <c r="A9" s="46">
        <v>6</v>
      </c>
      <c r="B9" s="47"/>
      <c r="C9" s="47"/>
      <c r="D9" s="46"/>
      <c r="E9" s="46"/>
      <c r="F9" s="48">
        <f>IF($D9="","",MAX(VLOOKUP($D9,Lists!$K$1:$S$6,9,0),(VLOOKUP($E9,Lists!$L$1:$S$6,8,0))))</f>
      </c>
      <c r="G9" s="46"/>
      <c r="H9" s="46"/>
      <c r="I9" s="46"/>
      <c r="J9" s="46"/>
      <c r="K9" s="46"/>
      <c r="L9" s="46"/>
      <c r="M9" s="48">
        <f>IF($G9="","",(MAX(VLOOKUP($G9,Lists!$M$1:$S$6,7,0),VLOOKUP($H9,Lists!$M$1:$S$6,7,0),VLOOKUP($I9,Lists!$M$1:$S$6,7,0),VLOOKUP($J9,Lists!$N$1:$S$6,6,0),VLOOKUP($K9,Lists!$P$1:$S$6,4,0),VLOOKUP($L9,Lists!$O$1:$S$6,5,0))))</f>
      </c>
      <c r="N9" s="48">
        <f>IF($D9="","",$F9*$M9)</f>
      </c>
      <c r="O9" s="51"/>
      <c r="P9" s="50"/>
    </row>
    <row r="10" spans="1:16" ht="15.75" customHeight="1">
      <c r="A10" s="46">
        <v>7</v>
      </c>
      <c r="B10" s="47"/>
      <c r="C10" s="47"/>
      <c r="D10" s="46"/>
      <c r="E10" s="46"/>
      <c r="F10" s="48">
        <f>IF($D10="","",MAX(VLOOKUP($D10,Lists!$K$1:$S$6,9,0),(VLOOKUP($E10,Lists!$L$1:$S$6,8,0))))</f>
      </c>
      <c r="G10" s="46"/>
      <c r="H10" s="46"/>
      <c r="I10" s="46"/>
      <c r="J10" s="46"/>
      <c r="K10" s="46"/>
      <c r="L10" s="46"/>
      <c r="M10" s="48">
        <f>IF($G10="","",(MAX(VLOOKUP($G10,Lists!$M$1:$S$6,7,0),VLOOKUP($H10,Lists!$M$1:$S$6,7,0),VLOOKUP($I10,Lists!$M$1:$S$6,7,0),VLOOKUP($J10,Lists!$N$1:$S$6,6,0),VLOOKUP($K10,Lists!$P$1:$S$6,4,0),VLOOKUP($L10,Lists!$O$1:$S$6,5,0))))</f>
      </c>
      <c r="N10" s="48">
        <f>IF($D10="","",$F10*$M10)</f>
      </c>
      <c r="O10" s="51"/>
      <c r="P10" s="50"/>
    </row>
    <row r="11" spans="1:16" ht="15.75" customHeight="1">
      <c r="A11" s="46">
        <v>8</v>
      </c>
      <c r="B11" s="47"/>
      <c r="C11" s="47"/>
      <c r="D11" s="46"/>
      <c r="E11" s="46"/>
      <c r="F11" s="48">
        <f>IF($D11="","",MAX(VLOOKUP($D11,Lists!$K$1:$S$6,9,0),(VLOOKUP($E11,Lists!$L$1:$S$6,8,0))))</f>
      </c>
      <c r="G11" s="46"/>
      <c r="H11" s="46"/>
      <c r="I11" s="46"/>
      <c r="J11" s="46"/>
      <c r="K11" s="46"/>
      <c r="L11" s="46"/>
      <c r="M11" s="48">
        <f>IF($G11="","",(MAX(VLOOKUP($G11,Lists!$M$1:$S$6,7,0),VLOOKUP($H11,Lists!$M$1:$S$6,7,0),VLOOKUP($I11,Lists!$M$1:$S$6,7,0),VLOOKUP($J11,Lists!$N$1:$S$6,6,0),VLOOKUP($K11,Lists!$P$1:$S$6,4,0),VLOOKUP($L11,Lists!$O$1:$S$6,5,0))))</f>
      </c>
      <c r="N11" s="48">
        <f>IF($D11="","",$F11*$M11)</f>
      </c>
      <c r="O11" s="51"/>
      <c r="P11" s="50"/>
    </row>
    <row r="12" spans="1:16" ht="14.25" customHeight="1">
      <c r="A12" s="46">
        <v>9</v>
      </c>
      <c r="B12" s="47"/>
      <c r="C12" s="47"/>
      <c r="D12" s="46"/>
      <c r="E12" s="46"/>
      <c r="F12" s="48">
        <f>IF($D12="","",MAX(VLOOKUP($D12,Lists!$K$1:$S$6,9,0),(VLOOKUP($E12,Lists!$L$1:$S$6,8,0))))</f>
      </c>
      <c r="G12" s="46"/>
      <c r="H12" s="46"/>
      <c r="I12" s="46"/>
      <c r="J12" s="46"/>
      <c r="K12" s="46"/>
      <c r="L12" s="46"/>
      <c r="M12" s="48">
        <f>IF($G12="","",(MAX(VLOOKUP($G12,Lists!$M$1:$S$6,7,0),VLOOKUP($H12,Lists!$M$1:$S$6,7,0),VLOOKUP($I12,Lists!$M$1:$S$6,7,0),VLOOKUP($J12,Lists!$N$1:$S$6,6,0),VLOOKUP($K12,Lists!$P$1:$S$6,4,0),VLOOKUP($L12,Lists!$O$1:$S$6,5,0))))</f>
      </c>
      <c r="N12" s="48">
        <f>IF($D12="","",$F12*$M12)</f>
      </c>
      <c r="O12" s="49"/>
      <c r="P12" s="50"/>
    </row>
    <row r="13" spans="1:16" ht="14.25" customHeight="1">
      <c r="A13" s="46">
        <v>10</v>
      </c>
      <c r="B13" s="47"/>
      <c r="C13" s="47"/>
      <c r="D13" s="46"/>
      <c r="E13" s="46"/>
      <c r="F13" s="48">
        <f>IF($D13="","",MAX(VLOOKUP($D13,Lists!$K$1:$S$6,9,0),(VLOOKUP($E13,Lists!$L$1:$S$6,8,0))))</f>
      </c>
      <c r="G13" s="46"/>
      <c r="H13" s="46"/>
      <c r="I13" s="46"/>
      <c r="J13" s="46"/>
      <c r="K13" s="46"/>
      <c r="L13" s="46"/>
      <c r="M13" s="48">
        <f>IF($G13="","",(MAX(VLOOKUP($G13,Lists!$M$1:$S$6,7,0),VLOOKUP($H13,Lists!$M$1:$S$6,7,0),VLOOKUP($I13,Lists!$M$1:$S$6,7,0),VLOOKUP($J13,Lists!$N$1:$S$6,6,0),VLOOKUP($K13,Lists!$P$1:$S$6,4,0),VLOOKUP($L13,Lists!$O$1:$S$6,5,0))))</f>
      </c>
      <c r="N13" s="48">
        <f>IF($D13="","",$F13*$M13)</f>
      </c>
      <c r="O13" s="49"/>
      <c r="P13" s="50"/>
    </row>
    <row r="14" spans="1:16" ht="14.25" customHeight="1">
      <c r="A14" s="46">
        <v>11</v>
      </c>
      <c r="B14" s="47"/>
      <c r="C14" s="47"/>
      <c r="D14" s="46"/>
      <c r="E14" s="46"/>
      <c r="F14" s="48">
        <f>IF($D14="","",MAX(VLOOKUP($D14,Lists!$K$1:$S$6,9,0),(VLOOKUP($E14,Lists!$L$1:$S$6,8,0))))</f>
      </c>
      <c r="G14" s="46"/>
      <c r="H14" s="46"/>
      <c r="I14" s="46"/>
      <c r="J14" s="46"/>
      <c r="K14" s="46"/>
      <c r="L14" s="46"/>
      <c r="M14" s="48">
        <f>IF($G14="","",(MAX(VLOOKUP($G14,Lists!$M$1:$S$6,7,0),VLOOKUP($H14,Lists!$M$1:$S$6,7,0),VLOOKUP($I14,Lists!$M$1:$S$6,7,0),VLOOKUP($J14,Lists!$N$1:$S$6,6,0),VLOOKUP($K14,Lists!$P$1:$S$6,4,0),VLOOKUP($L14,Lists!$O$1:$S$6,5,0))))</f>
      </c>
      <c r="N14" s="48">
        <f>IF($D14="","",$F14*$M14)</f>
      </c>
      <c r="O14" s="49"/>
      <c r="P14" s="50"/>
    </row>
    <row r="15" spans="1:16" ht="14.25" customHeight="1">
      <c r="A15" s="46">
        <v>12</v>
      </c>
      <c r="B15" s="47"/>
      <c r="C15" s="47"/>
      <c r="D15" s="46"/>
      <c r="E15" s="46"/>
      <c r="F15" s="48">
        <f>IF($D15="","",MAX(VLOOKUP($D15,Lists!$K$1:$S$6,9,0),(VLOOKUP($E15,Lists!$L$1:$S$6,8,0))))</f>
      </c>
      <c r="G15" s="46"/>
      <c r="H15" s="46"/>
      <c r="I15" s="46"/>
      <c r="J15" s="46"/>
      <c r="K15" s="46"/>
      <c r="L15" s="46"/>
      <c r="M15" s="48">
        <f>IF($G15="","",(MAX(VLOOKUP($G15,Lists!$M$1:$S$6,7,0),VLOOKUP($H15,Lists!$M$1:$S$6,7,0),VLOOKUP($I15,Lists!$M$1:$S$6,7,0),VLOOKUP($J15,Lists!$N$1:$S$6,6,0),VLOOKUP($K15,Lists!$P$1:$S$6,4,0),VLOOKUP($L15,Lists!$O$1:$S$6,5,0))))</f>
      </c>
      <c r="N15" s="48">
        <f>IF($D15="","",$F15*$M15)</f>
      </c>
      <c r="O15" s="49"/>
      <c r="P15" s="50"/>
    </row>
    <row r="16" spans="1:16" ht="14.25" customHeight="1">
      <c r="A16" s="46">
        <v>13</v>
      </c>
      <c r="B16" s="47"/>
      <c r="C16" s="47"/>
      <c r="D16" s="46"/>
      <c r="E16" s="46"/>
      <c r="F16" s="48">
        <f>IF($D16="","",MAX(VLOOKUP($D16,Lists!$K$1:$S$6,9,0),(VLOOKUP($E16,Lists!$L$1:$S$6,8,0))))</f>
      </c>
      <c r="G16" s="46"/>
      <c r="H16" s="46"/>
      <c r="I16" s="46"/>
      <c r="J16" s="46"/>
      <c r="K16" s="46"/>
      <c r="L16" s="46"/>
      <c r="M16" s="48">
        <f>IF($G16="","",(MAX(VLOOKUP($G16,Lists!$M$1:$S$6,7,0),VLOOKUP($H16,Lists!$M$1:$S$6,7,0),VLOOKUP($I16,Lists!$M$1:$S$6,7,0),VLOOKUP($J16,Lists!$N$1:$S$6,6,0),VLOOKUP($K16,Lists!$P$1:$S$6,4,0),VLOOKUP($L16,Lists!$O$1:$S$6,5,0))))</f>
      </c>
      <c r="N16" s="48">
        <f>IF($D16="","",$F16*$M16)</f>
      </c>
      <c r="O16" s="49"/>
      <c r="P16" s="50"/>
    </row>
    <row r="17" spans="1:16" ht="14.25" customHeight="1">
      <c r="A17" s="46">
        <v>14</v>
      </c>
      <c r="B17" s="47"/>
      <c r="C17" s="47"/>
      <c r="D17" s="46"/>
      <c r="E17" s="46"/>
      <c r="F17" s="48">
        <f>IF($D17="","",MAX(VLOOKUP($D17,Lists!$K$1:$S$6,9,0),(VLOOKUP($E17,Lists!$L$1:$S$6,8,0))))</f>
      </c>
      <c r="G17" s="46"/>
      <c r="H17" s="46"/>
      <c r="I17" s="46"/>
      <c r="J17" s="46"/>
      <c r="K17" s="46"/>
      <c r="L17" s="46"/>
      <c r="M17" s="48">
        <f>IF($G17="","",(MAX(VLOOKUP($G17,Lists!$M$1:$S$6,7,0),VLOOKUP($H17,Lists!$M$1:$S$6,7,0),VLOOKUP($I17,Lists!$M$1:$S$6,7,0),VLOOKUP($J17,Lists!$N$1:$S$6,6,0),VLOOKUP($K17,Lists!$P$1:$S$6,4,0),VLOOKUP($L17,Lists!$O$1:$S$6,5,0))))</f>
      </c>
      <c r="N17" s="48">
        <f>IF($D17="","",$F17*$M17)</f>
      </c>
      <c r="O17" s="49"/>
      <c r="P17" s="50"/>
    </row>
    <row r="18" spans="1:16" ht="14.25" customHeight="1">
      <c r="A18" s="46">
        <v>15</v>
      </c>
      <c r="B18" s="47"/>
      <c r="C18" s="47"/>
      <c r="D18" s="46"/>
      <c r="E18" s="46"/>
      <c r="F18" s="48">
        <f>IF($D18="","",MAX(VLOOKUP($D18,Lists!$K$1:$S$6,9,0),(VLOOKUP($E18,Lists!$L$1:$S$6,8,0))))</f>
      </c>
      <c r="G18" s="46"/>
      <c r="H18" s="46"/>
      <c r="I18" s="46"/>
      <c r="J18" s="46"/>
      <c r="K18" s="46"/>
      <c r="L18" s="46"/>
      <c r="M18" s="48">
        <f>IF($G18="","",(MAX(VLOOKUP($G18,Lists!$M$1:$S$6,7,0),VLOOKUP($H18,Lists!$M$1:$S$6,7,0),VLOOKUP($I18,Lists!$M$1:$S$6,7,0),VLOOKUP($J18,Lists!$N$1:$S$6,6,0),VLOOKUP($K18,Lists!$P$1:$S$6,4,0),VLOOKUP($L18,Lists!$O$1:$S$6,5,0))))</f>
      </c>
      <c r="N18" s="48">
        <f>IF($D18="","",$F18*$M18)</f>
      </c>
      <c r="O18" s="49"/>
      <c r="P18" s="50"/>
    </row>
    <row r="19" spans="1:16" ht="14.25" customHeight="1">
      <c r="A19" s="46">
        <v>16</v>
      </c>
      <c r="B19" s="47"/>
      <c r="C19" s="47"/>
      <c r="D19" s="46"/>
      <c r="E19" s="46"/>
      <c r="F19" s="48">
        <f>IF($D19="","",MAX(VLOOKUP($D19,Lists!$K$1:$S$6,9,0),(VLOOKUP($E19,Lists!$L$1:$S$6,8,0))))</f>
      </c>
      <c r="G19" s="46"/>
      <c r="H19" s="46"/>
      <c r="I19" s="46"/>
      <c r="J19" s="46"/>
      <c r="K19" s="46"/>
      <c r="L19" s="46"/>
      <c r="M19" s="48">
        <f>IF($G19="","",(MAX(VLOOKUP($G19,Lists!$M$1:$S$6,7,0),VLOOKUP($H19,Lists!$M$1:$S$6,7,0),VLOOKUP($I19,Lists!$M$1:$S$6,7,0),VLOOKUP($J19,Lists!$N$1:$S$6,6,0),VLOOKUP($K19,Lists!$P$1:$S$6,4,0),VLOOKUP($L19,Lists!$O$1:$S$6,5,0))))</f>
      </c>
      <c r="N19" s="48">
        <f>IF($D19="","",$F19*$M19)</f>
      </c>
      <c r="O19" s="49"/>
      <c r="P19" s="50"/>
    </row>
    <row r="20" spans="1:16" ht="14.25" customHeight="1">
      <c r="A20" s="46">
        <v>17</v>
      </c>
      <c r="B20" s="47"/>
      <c r="C20" s="47"/>
      <c r="D20" s="46"/>
      <c r="E20" s="46"/>
      <c r="F20" s="48">
        <f>IF($D20="","",MAX(VLOOKUP($D20,Lists!$K$1:$S$6,9,0),(VLOOKUP($E20,Lists!$L$1:$S$6,8,0))))</f>
      </c>
      <c r="G20" s="46"/>
      <c r="H20" s="46"/>
      <c r="I20" s="46"/>
      <c r="J20" s="46"/>
      <c r="K20" s="46"/>
      <c r="L20" s="46"/>
      <c r="M20" s="48">
        <f>IF($G20="","",(MAX(VLOOKUP($G20,Lists!$M$1:$S$6,7,0),VLOOKUP($H20,Lists!$M$1:$S$6,7,0),VLOOKUP($I20,Lists!$M$1:$S$6,7,0),VLOOKUP($J20,Lists!$N$1:$S$6,6,0),VLOOKUP($K20,Lists!$P$1:$S$6,4,0),VLOOKUP($L20,Lists!$O$1:$S$6,5,0))))</f>
      </c>
      <c r="N20" s="48">
        <f>IF($D20="","",$F20*$M20)</f>
      </c>
      <c r="O20" s="49"/>
      <c r="P20" s="50"/>
    </row>
    <row r="21" spans="1:16" ht="14.25" customHeight="1">
      <c r="A21" s="46">
        <v>18</v>
      </c>
      <c r="B21" s="47"/>
      <c r="C21" s="47"/>
      <c r="D21" s="46"/>
      <c r="E21" s="46"/>
      <c r="F21" s="48">
        <f>IF($D21="","",MAX(VLOOKUP($D21,Lists!$K$1:$S$6,9,0),(VLOOKUP($E21,Lists!$L$1:$S$6,8,0))))</f>
      </c>
      <c r="G21" s="46"/>
      <c r="H21" s="46"/>
      <c r="I21" s="46"/>
      <c r="J21" s="46"/>
      <c r="K21" s="46"/>
      <c r="L21" s="46"/>
      <c r="M21" s="48">
        <f>IF($G21="","",(MAX(VLOOKUP($G21,Lists!$M$1:$S$6,7,0),VLOOKUP($H21,Lists!$M$1:$S$6,7,0),VLOOKUP($I21,Lists!$M$1:$S$6,7,0),VLOOKUP($J21,Lists!$N$1:$S$6,6,0),VLOOKUP($K21,Lists!$P$1:$S$6,4,0),VLOOKUP($L21,Lists!$O$1:$S$6,5,0))))</f>
      </c>
      <c r="N21" s="48">
        <f>IF($D21="","",$F21*$M21)</f>
      </c>
      <c r="O21" s="49"/>
      <c r="P21" s="50"/>
    </row>
    <row r="22" spans="1:16" ht="14.25" customHeight="1">
      <c r="A22" s="46">
        <v>19</v>
      </c>
      <c r="B22" s="47"/>
      <c r="C22" s="47"/>
      <c r="D22" s="46"/>
      <c r="E22" s="46"/>
      <c r="F22" s="48">
        <f>IF($D22="","",MAX(VLOOKUP($D22,Lists!$K$1:$S$6,9,0),(VLOOKUP($E22,Lists!$L$1:$S$6,8,0))))</f>
      </c>
      <c r="G22" s="46"/>
      <c r="H22" s="46"/>
      <c r="I22" s="46"/>
      <c r="J22" s="46"/>
      <c r="K22" s="46"/>
      <c r="L22" s="46"/>
      <c r="M22" s="48">
        <f>IF($G22="","",(MAX(VLOOKUP($G22,Lists!$M$1:$S$6,7,0),VLOOKUP($H22,Lists!$M$1:$S$6,7,0),VLOOKUP($I22,Lists!$M$1:$S$6,7,0),VLOOKUP($J22,Lists!$N$1:$S$6,6,0),VLOOKUP($K22,Lists!$P$1:$S$6,4,0),VLOOKUP($L22,Lists!$O$1:$S$6,5,0))))</f>
      </c>
      <c r="N22" s="48">
        <f>IF($D22="","",$F22*$M22)</f>
      </c>
      <c r="O22" s="49"/>
      <c r="P22" s="50"/>
    </row>
    <row r="23" spans="1:16" ht="14.25" customHeight="1">
      <c r="A23" s="46">
        <v>20</v>
      </c>
      <c r="B23" s="47"/>
      <c r="C23" s="47"/>
      <c r="D23" s="46"/>
      <c r="E23" s="46"/>
      <c r="F23" s="48">
        <f>IF($D23="","",MAX(VLOOKUP($D23,Lists!$K$1:$S$6,9,0),(VLOOKUP($E23,Lists!$L$1:$S$6,8,0))))</f>
      </c>
      <c r="G23" s="46"/>
      <c r="H23" s="46"/>
      <c r="I23" s="46"/>
      <c r="J23" s="46"/>
      <c r="K23" s="46"/>
      <c r="L23" s="46"/>
      <c r="M23" s="48">
        <f>IF($G23="","",(MAX(VLOOKUP($G23,Lists!$M$1:$S$6,7,0),VLOOKUP($H23,Lists!$M$1:$S$6,7,0),VLOOKUP($I23,Lists!$M$1:$S$6,7,0),VLOOKUP($J23,Lists!$N$1:$S$6,6,0),VLOOKUP($K23,Lists!$P$1:$S$6,4,0),VLOOKUP($L23,Lists!$O$1:$S$6,5,0))))</f>
      </c>
      <c r="N23" s="48">
        <f>IF($D23="","",$F23*$M23)</f>
      </c>
      <c r="O23" s="49"/>
      <c r="P23" s="50"/>
    </row>
    <row r="24" spans="1:16" ht="14.25" customHeight="1">
      <c r="A24" s="46">
        <v>21</v>
      </c>
      <c r="B24" s="47"/>
      <c r="C24" s="47"/>
      <c r="D24" s="46"/>
      <c r="E24" s="46"/>
      <c r="F24" s="48">
        <f>IF($D24="","",MAX(VLOOKUP($D24,Lists!$K$1:$S$6,9,0),(VLOOKUP($E24,Lists!$L$1:$S$6,8,0))))</f>
      </c>
      <c r="G24" s="46"/>
      <c r="H24" s="46"/>
      <c r="I24" s="46"/>
      <c r="J24" s="46"/>
      <c r="K24" s="46"/>
      <c r="L24" s="46"/>
      <c r="M24" s="48">
        <f>IF($G24="","",(MAX(VLOOKUP($G24,Lists!$M$1:$S$6,7,0),VLOOKUP($H24,Lists!$M$1:$S$6,7,0),VLOOKUP($I24,Lists!$M$1:$S$6,7,0),VLOOKUP($J24,Lists!$N$1:$S$6,6,0),VLOOKUP($K24,Lists!$P$1:$S$6,4,0),VLOOKUP($L24,Lists!$O$1:$S$6,5,0))))</f>
      </c>
      <c r="N24" s="48">
        <f>IF($D24="","",$F24*$M24)</f>
      </c>
      <c r="O24" s="49"/>
      <c r="P24" s="50"/>
    </row>
    <row r="25" spans="1:16" ht="14.25" customHeight="1">
      <c r="A25" s="46">
        <v>22</v>
      </c>
      <c r="B25" s="47"/>
      <c r="C25" s="47"/>
      <c r="D25" s="46"/>
      <c r="E25" s="46"/>
      <c r="F25" s="48">
        <f>IF($D25="","",MAX(VLOOKUP($D25,Lists!$K$1:$S$6,9,0),(VLOOKUP($E25,Lists!$L$1:$S$6,8,0))))</f>
      </c>
      <c r="G25" s="46"/>
      <c r="H25" s="46"/>
      <c r="I25" s="46"/>
      <c r="J25" s="46"/>
      <c r="K25" s="46"/>
      <c r="L25" s="46"/>
      <c r="M25" s="48">
        <f>IF($G25="","",(MAX(VLOOKUP($G25,Lists!$M$1:$S$6,7,0),VLOOKUP($H25,Lists!$M$1:$S$6,7,0),VLOOKUP($I25,Lists!$M$1:$S$6,7,0),VLOOKUP($J25,Lists!$N$1:$S$6,6,0),VLOOKUP($K25,Lists!$P$1:$S$6,4,0),VLOOKUP($L25,Lists!$O$1:$S$6,5,0))))</f>
      </c>
      <c r="N25" s="48">
        <f>IF($D25="","",$F25*$M25)</f>
      </c>
      <c r="O25" s="49"/>
      <c r="P25" s="50"/>
    </row>
    <row r="26" spans="1:16" ht="14.25" customHeight="1">
      <c r="A26" s="46">
        <v>23</v>
      </c>
      <c r="B26" s="47"/>
      <c r="C26" s="47"/>
      <c r="D26" s="46"/>
      <c r="E26" s="46"/>
      <c r="F26" s="48">
        <f>IF($D26="","",MAX(VLOOKUP($D26,Lists!$K$1:$S$6,9,0),(VLOOKUP($E26,Lists!$L$1:$S$6,8,0))))</f>
      </c>
      <c r="G26" s="46"/>
      <c r="H26" s="46"/>
      <c r="I26" s="46"/>
      <c r="J26" s="46"/>
      <c r="K26" s="46"/>
      <c r="L26" s="46"/>
      <c r="M26" s="48">
        <f>IF($G26="","",(MAX(VLOOKUP($G26,Lists!$M$1:$S$6,7,0),VLOOKUP($H26,Lists!$M$1:$S$6,7,0),VLOOKUP($I26,Lists!$M$1:$S$6,7,0),VLOOKUP($J26,Lists!$N$1:$S$6,6,0),VLOOKUP($K26,Lists!$P$1:$S$6,4,0),VLOOKUP($L26,Lists!$O$1:$S$6,5,0))))</f>
      </c>
      <c r="N26" s="48">
        <f>IF($D26="","",$F26*$M26)</f>
      </c>
      <c r="O26" s="49"/>
      <c r="P26" s="50"/>
    </row>
    <row r="27" spans="1:16" ht="14.25" customHeight="1">
      <c r="A27" s="46">
        <v>24</v>
      </c>
      <c r="B27" s="47"/>
      <c r="C27" s="47"/>
      <c r="D27" s="46"/>
      <c r="E27" s="46"/>
      <c r="F27" s="48">
        <f>IF($D27="","",MAX(VLOOKUP($D27,Lists!$K$1:$S$6,9,0),(VLOOKUP($E27,Lists!$L$1:$S$6,8,0))))</f>
      </c>
      <c r="G27" s="46"/>
      <c r="H27" s="46"/>
      <c r="I27" s="46"/>
      <c r="J27" s="46"/>
      <c r="K27" s="46"/>
      <c r="L27" s="46"/>
      <c r="M27" s="48">
        <f>IF($G27="","",(MAX(VLOOKUP($G27,Lists!$M$1:$S$6,7,0),VLOOKUP($H27,Lists!$M$1:$S$6,7,0),VLOOKUP($I27,Lists!$M$1:$S$6,7,0),VLOOKUP($J27,Lists!$N$1:$S$6,6,0),VLOOKUP($K27,Lists!$P$1:$S$6,4,0),VLOOKUP($L27,Lists!$O$1:$S$6,5,0))))</f>
      </c>
      <c r="N27" s="48">
        <f>IF($D27="","",$F27*$M27)</f>
      </c>
      <c r="O27" s="49"/>
      <c r="P27" s="50"/>
    </row>
    <row r="28" spans="1:16" ht="14.25" customHeight="1">
      <c r="A28" s="46">
        <v>25</v>
      </c>
      <c r="B28" s="47"/>
      <c r="C28" s="47"/>
      <c r="D28" s="46"/>
      <c r="E28" s="46"/>
      <c r="F28" s="48">
        <f>IF($D28="","",MAX(VLOOKUP($D28,Lists!$K$1:$S$6,9,0),(VLOOKUP($E28,Lists!$L$1:$S$6,8,0))))</f>
      </c>
      <c r="G28" s="46"/>
      <c r="H28" s="46"/>
      <c r="I28" s="46"/>
      <c r="J28" s="46"/>
      <c r="K28" s="46"/>
      <c r="L28" s="46"/>
      <c r="M28" s="48">
        <f>IF($G28="","",(MAX(VLOOKUP($G28,Lists!$M$1:$S$6,7,0),VLOOKUP($H28,Lists!$M$1:$S$6,7,0),VLOOKUP($I28,Lists!$M$1:$S$6,7,0),VLOOKUP($J28,Lists!$N$1:$S$6,6,0),VLOOKUP($K28,Lists!$P$1:$S$6,4,0),VLOOKUP($L28,Lists!$O$1:$S$6,5,0))))</f>
      </c>
      <c r="N28" s="48">
        <f>IF($D28="","",$F28*$M28)</f>
      </c>
      <c r="O28" s="49"/>
      <c r="P28" s="50"/>
    </row>
    <row r="29" spans="1:16" ht="14.25" customHeight="1">
      <c r="A29" s="46">
        <v>26</v>
      </c>
      <c r="B29" s="47"/>
      <c r="C29" s="47"/>
      <c r="D29" s="46"/>
      <c r="E29" s="46"/>
      <c r="F29" s="48">
        <f>IF($D29="","",MAX(VLOOKUP($D29,Lists!$K$1:$S$6,9,0),(VLOOKUP($E29,Lists!$L$1:$S$6,8,0))))</f>
      </c>
      <c r="G29" s="46"/>
      <c r="H29" s="46"/>
      <c r="I29" s="46"/>
      <c r="J29" s="46"/>
      <c r="K29" s="46"/>
      <c r="L29" s="46"/>
      <c r="M29" s="48">
        <f>IF($G29="","",(MAX(VLOOKUP($G29,Lists!$M$1:$S$6,7,0),VLOOKUP($H29,Lists!$M$1:$S$6,7,0),VLOOKUP($I29,Lists!$M$1:$S$6,7,0),VLOOKUP($J29,Lists!$N$1:$S$6,6,0),VLOOKUP($K29,Lists!$P$1:$S$6,4,0),VLOOKUP($L29,Lists!$O$1:$S$6,5,0))))</f>
      </c>
      <c r="N29" s="48">
        <f>IF($D29="","",$F29*$M29)</f>
      </c>
      <c r="O29" s="49"/>
      <c r="P29" s="50"/>
    </row>
    <row r="30" spans="1:16" ht="14.25" customHeight="1">
      <c r="A30" s="46">
        <v>27</v>
      </c>
      <c r="B30" s="47"/>
      <c r="C30" s="47"/>
      <c r="D30" s="46"/>
      <c r="E30" s="46"/>
      <c r="F30" s="48">
        <f>IF($D30="","",MAX(VLOOKUP($D30,Lists!$K$1:$S$6,9,0),(VLOOKUP($E30,Lists!$L$1:$S$6,8,0))))</f>
      </c>
      <c r="G30" s="46"/>
      <c r="H30" s="46"/>
      <c r="I30" s="46"/>
      <c r="J30" s="46"/>
      <c r="K30" s="46"/>
      <c r="L30" s="46"/>
      <c r="M30" s="48">
        <f>IF($G30="","",(MAX(VLOOKUP($G30,Lists!$M$1:$S$6,7,0),VLOOKUP($H30,Lists!$M$1:$S$6,7,0),VLOOKUP($I30,Lists!$M$1:$S$6,7,0),VLOOKUP($J30,Lists!$N$1:$S$6,6,0),VLOOKUP($K30,Lists!$P$1:$S$6,4,0),VLOOKUP($L30,Lists!$O$1:$S$6,5,0))))</f>
      </c>
      <c r="N30" s="48">
        <f>IF($D30="","",$F30*$M30)</f>
      </c>
      <c r="O30" s="49"/>
      <c r="P30" s="50"/>
    </row>
    <row r="31" spans="1:16" ht="14.25" customHeight="1">
      <c r="A31" s="46">
        <v>28</v>
      </c>
      <c r="B31" s="47"/>
      <c r="C31" s="47"/>
      <c r="D31" s="46"/>
      <c r="E31" s="46"/>
      <c r="F31" s="48">
        <f>IF($D31="","",MAX(VLOOKUP($D31,Lists!$K$1:$S$6,9,0),(VLOOKUP($E31,Lists!$L$1:$S$6,8,0))))</f>
      </c>
      <c r="G31" s="46"/>
      <c r="H31" s="46"/>
      <c r="I31" s="46"/>
      <c r="J31" s="46"/>
      <c r="K31" s="46"/>
      <c r="L31" s="46"/>
      <c r="M31" s="48">
        <f>IF($G31="","",(MAX(VLOOKUP($G31,Lists!$M$1:$S$6,7,0),VLOOKUP($H31,Lists!$M$1:$S$6,7,0),VLOOKUP($I31,Lists!$M$1:$S$6,7,0),VLOOKUP($J31,Lists!$N$1:$S$6,6,0),VLOOKUP($K31,Lists!$P$1:$S$6,4,0),VLOOKUP($L31,Lists!$O$1:$S$6,5,0))))</f>
      </c>
      <c r="N31" s="48">
        <f>IF($D31="","",$F31*$M31)</f>
      </c>
      <c r="O31" s="49"/>
      <c r="P31" s="50"/>
    </row>
    <row r="32" spans="1:16" ht="14.25" customHeight="1">
      <c r="A32" s="46">
        <v>29</v>
      </c>
      <c r="B32" s="47"/>
      <c r="C32" s="47"/>
      <c r="D32" s="46"/>
      <c r="E32" s="46"/>
      <c r="F32" s="48">
        <f>IF($D32="","",MAX(VLOOKUP($D32,Lists!$K$1:$S$6,9,0),(VLOOKUP($E32,Lists!$L$1:$S$6,8,0))))</f>
      </c>
      <c r="G32" s="46"/>
      <c r="H32" s="46"/>
      <c r="I32" s="46"/>
      <c r="J32" s="46"/>
      <c r="K32" s="46"/>
      <c r="L32" s="46"/>
      <c r="M32" s="48">
        <f>IF($G32="","",(MAX(VLOOKUP($G32,Lists!$M$1:$S$6,7,0),VLOOKUP($H32,Lists!$M$1:$S$6,7,0),VLOOKUP($I32,Lists!$M$1:$S$6,7,0),VLOOKUP($J32,Lists!$N$1:$S$6,6,0),VLOOKUP($K32,Lists!$P$1:$S$6,4,0),VLOOKUP($L32,Lists!$O$1:$S$6,5,0))))</f>
      </c>
      <c r="N32" s="48">
        <f>IF($D32="","",$F32*$M32)</f>
      </c>
      <c r="O32" s="49"/>
      <c r="P32" s="50"/>
    </row>
    <row r="33" spans="1:16" ht="14.25" customHeight="1">
      <c r="A33" s="46">
        <v>30</v>
      </c>
      <c r="B33" s="47"/>
      <c r="C33" s="47"/>
      <c r="D33" s="46"/>
      <c r="E33" s="46"/>
      <c r="F33" s="48">
        <f>IF($D33="","",MAX(VLOOKUP($D33,Lists!$K$1:$S$6,9,0),(VLOOKUP($E33,Lists!$L$1:$S$6,8,0))))</f>
      </c>
      <c r="G33" s="46"/>
      <c r="H33" s="46"/>
      <c r="I33" s="46"/>
      <c r="J33" s="46"/>
      <c r="K33" s="46"/>
      <c r="L33" s="46"/>
      <c r="M33" s="48">
        <f>IF($G33="","",(MAX(VLOOKUP($G33,Lists!$M$1:$S$6,7,0),VLOOKUP($H33,Lists!$M$1:$S$6,7,0),VLOOKUP($I33,Lists!$M$1:$S$6,7,0),VLOOKUP($J33,Lists!$N$1:$S$6,6,0),VLOOKUP($K33,Lists!$P$1:$S$6,4,0),VLOOKUP($L33,Lists!$O$1:$S$6,5,0))))</f>
      </c>
      <c r="N33" s="48">
        <f>IF($D33="","",$F33*$M33)</f>
      </c>
      <c r="O33" s="49"/>
      <c r="P33" s="50"/>
    </row>
    <row r="34" spans="1:16" ht="14.25" customHeight="1">
      <c r="A34" s="46">
        <v>31</v>
      </c>
      <c r="B34" s="47"/>
      <c r="C34" s="47"/>
      <c r="D34" s="46"/>
      <c r="E34" s="46"/>
      <c r="F34" s="48">
        <f>IF($D34="","",MAX(VLOOKUP($D34,Lists!$K$1:$S$6,9,0),(VLOOKUP($E34,Lists!$L$1:$S$6,8,0))))</f>
      </c>
      <c r="G34" s="46"/>
      <c r="H34" s="46"/>
      <c r="I34" s="46"/>
      <c r="J34" s="46"/>
      <c r="K34" s="46"/>
      <c r="L34" s="46"/>
      <c r="M34" s="48">
        <f>IF($G34="","",(MAX(VLOOKUP($G34,Lists!$M$1:$S$6,7,0),VLOOKUP($H34,Lists!$M$1:$S$6,7,0),VLOOKUP($I34,Lists!$M$1:$S$6,7,0),VLOOKUP($J34,Lists!$N$1:$S$6,6,0),VLOOKUP($K34,Lists!$P$1:$S$6,4,0),VLOOKUP($L34,Lists!$O$1:$S$6,5,0))))</f>
      </c>
      <c r="N34" s="48">
        <f>IF($D34="","",$F34*$M34)</f>
      </c>
      <c r="O34" s="49"/>
      <c r="P34" s="50"/>
    </row>
    <row r="35" spans="1:16" ht="14.25" customHeight="1">
      <c r="A35" s="46">
        <v>32</v>
      </c>
      <c r="B35" s="47"/>
      <c r="C35" s="47"/>
      <c r="D35" s="46"/>
      <c r="E35" s="46"/>
      <c r="F35" s="48">
        <f>IF($D35="","",MAX(VLOOKUP($D35,Lists!$K$1:$S$6,9,0),(VLOOKUP($E35,Lists!$L$1:$S$6,8,0))))</f>
      </c>
      <c r="G35" s="46"/>
      <c r="H35" s="46"/>
      <c r="I35" s="46"/>
      <c r="J35" s="46"/>
      <c r="K35" s="46"/>
      <c r="L35" s="46"/>
      <c r="M35" s="48">
        <f>IF($G35="","",(MAX(VLOOKUP($G35,Lists!$M$1:$S$6,7,0),VLOOKUP($H35,Lists!$M$1:$S$6,7,0),VLOOKUP($I35,Lists!$M$1:$S$6,7,0),VLOOKUP($J35,Lists!$N$1:$S$6,6,0),VLOOKUP($K35,Lists!$P$1:$S$6,4,0),VLOOKUP($L35,Lists!$O$1:$S$6,5,0))))</f>
      </c>
      <c r="N35" s="48">
        <f>IF($D35="","",$F35*$M35)</f>
      </c>
      <c r="O35" s="49"/>
      <c r="P35" s="50"/>
    </row>
    <row r="36" spans="1:16" ht="14.25" customHeight="1">
      <c r="A36" s="46">
        <v>33</v>
      </c>
      <c r="B36" s="47"/>
      <c r="C36" s="47"/>
      <c r="D36" s="46"/>
      <c r="E36" s="46"/>
      <c r="F36" s="48">
        <f>IF($D36="","",MAX(VLOOKUP($D36,Lists!$K$1:$S$6,9,0),(VLOOKUP($E36,Lists!$L$1:$S$6,8,0))))</f>
      </c>
      <c r="G36" s="46"/>
      <c r="H36" s="46"/>
      <c r="I36" s="46"/>
      <c r="J36" s="46"/>
      <c r="K36" s="46"/>
      <c r="L36" s="46"/>
      <c r="M36" s="48">
        <f>IF($G36="","",(MAX(VLOOKUP($G36,Lists!$M$1:$S$6,7,0),VLOOKUP($H36,Lists!$M$1:$S$6,7,0),VLOOKUP($I36,Lists!$M$1:$S$6,7,0),VLOOKUP($J36,Lists!$N$1:$S$6,6,0),VLOOKUP($K36,Lists!$P$1:$S$6,4,0),VLOOKUP($L36,Lists!$O$1:$S$6,5,0))))</f>
      </c>
      <c r="N36" s="48">
        <f>IF($D36="","",$F36*$M36)</f>
      </c>
      <c r="O36" s="49"/>
      <c r="P36" s="50"/>
    </row>
    <row r="37" spans="1:16" ht="14.25" customHeight="1">
      <c r="A37" s="46">
        <v>34</v>
      </c>
      <c r="B37" s="47"/>
      <c r="C37" s="47"/>
      <c r="D37" s="46"/>
      <c r="E37" s="46"/>
      <c r="F37" s="48">
        <f>IF($D37="","",MAX(VLOOKUP($D37,Lists!$K$1:$S$6,9,0),(VLOOKUP($E37,Lists!$L$1:$S$6,8,0))))</f>
      </c>
      <c r="G37" s="46"/>
      <c r="H37" s="46"/>
      <c r="I37" s="46"/>
      <c r="J37" s="46"/>
      <c r="K37" s="46"/>
      <c r="L37" s="46"/>
      <c r="M37" s="48">
        <f>IF($G37="","",(MAX(VLOOKUP($G37,Lists!$M$1:$S$6,7,0),VLOOKUP($H37,Lists!$M$1:$S$6,7,0),VLOOKUP($I37,Lists!$M$1:$S$6,7,0),VLOOKUP($J37,Lists!$N$1:$S$6,6,0),VLOOKUP($K37,Lists!$P$1:$S$6,4,0),VLOOKUP($L37,Lists!$O$1:$S$6,5,0))))</f>
      </c>
      <c r="N37" s="48">
        <f>IF($D37="","",$F37*$M37)</f>
      </c>
      <c r="O37" s="49"/>
      <c r="P37" s="50"/>
    </row>
    <row r="38" spans="1:16" ht="14.25" customHeight="1">
      <c r="A38" s="46">
        <v>35</v>
      </c>
      <c r="B38" s="47"/>
      <c r="C38" s="47"/>
      <c r="D38" s="46"/>
      <c r="E38" s="46"/>
      <c r="F38" s="48">
        <f>IF($D38="","",MAX(VLOOKUP($D38,Lists!$K$1:$S$6,9,0),(VLOOKUP($E38,Lists!$L$1:$S$6,8,0))))</f>
      </c>
      <c r="G38" s="46"/>
      <c r="H38" s="46"/>
      <c r="I38" s="46"/>
      <c r="J38" s="46"/>
      <c r="K38" s="46"/>
      <c r="L38" s="46"/>
      <c r="M38" s="48">
        <f>IF($G38="","",(MAX(VLOOKUP($G38,Lists!$M$1:$S$6,7,0),VLOOKUP($H38,Lists!$M$1:$S$6,7,0),VLOOKUP($I38,Lists!$M$1:$S$6,7,0),VLOOKUP($J38,Lists!$N$1:$S$6,6,0),VLOOKUP($K38,Lists!$P$1:$S$6,4,0),VLOOKUP($L38,Lists!$O$1:$S$6,5,0))))</f>
      </c>
      <c r="N38" s="48">
        <f>IF($D38="","",$F38*$M38)</f>
      </c>
      <c r="O38" s="49"/>
      <c r="P38" s="50"/>
    </row>
    <row r="39" spans="1:16" ht="14.25" customHeight="1">
      <c r="A39" s="46">
        <v>36</v>
      </c>
      <c r="B39" s="47"/>
      <c r="C39" s="47"/>
      <c r="D39" s="46"/>
      <c r="E39" s="46"/>
      <c r="F39" s="48">
        <f>IF($D39="","",MAX(VLOOKUP($D39,Lists!$K$1:$S$6,9,0),(VLOOKUP($E39,Lists!$L$1:$S$6,8,0))))</f>
      </c>
      <c r="G39" s="46"/>
      <c r="H39" s="46"/>
      <c r="I39" s="46"/>
      <c r="J39" s="46"/>
      <c r="K39" s="46"/>
      <c r="L39" s="46"/>
      <c r="M39" s="48">
        <f>IF($G39="","",(MAX(VLOOKUP($G39,Lists!$M$1:$S$6,7,0),VLOOKUP($H39,Lists!$M$1:$S$6,7,0),VLOOKUP($I39,Lists!$M$1:$S$6,7,0),VLOOKUP($J39,Lists!$N$1:$S$6,6,0),VLOOKUP($K39,Lists!$P$1:$S$6,4,0),VLOOKUP($L39,Lists!$O$1:$S$6,5,0))))</f>
      </c>
      <c r="N39" s="48">
        <f>IF($D39="","",$F39*$M39)</f>
      </c>
      <c r="O39" s="49"/>
      <c r="P39" s="50"/>
    </row>
    <row r="40" spans="1:16" ht="14.25" customHeight="1">
      <c r="A40" s="46">
        <v>37</v>
      </c>
      <c r="B40" s="47"/>
      <c r="C40" s="47"/>
      <c r="D40" s="46"/>
      <c r="E40" s="46"/>
      <c r="F40" s="48">
        <f>IF($D40="","",MAX(VLOOKUP($D40,Lists!$K$1:$S$6,9,0),(VLOOKUP($E40,Lists!$L$1:$S$6,8,0))))</f>
      </c>
      <c r="G40" s="46"/>
      <c r="H40" s="46"/>
      <c r="I40" s="46"/>
      <c r="J40" s="46"/>
      <c r="K40" s="46"/>
      <c r="L40" s="46"/>
      <c r="M40" s="48">
        <f>IF($G40="","",(MAX(VLOOKUP($G40,Lists!$M$1:$S$6,7,0),VLOOKUP($H40,Lists!$M$1:$S$6,7,0),VLOOKUP($I40,Lists!$M$1:$S$6,7,0),VLOOKUP($J40,Lists!$N$1:$S$6,6,0),VLOOKUP($K40,Lists!$P$1:$S$6,4,0),VLOOKUP($L40,Lists!$O$1:$S$6,5,0))))</f>
      </c>
      <c r="N40" s="48">
        <f>IF($D40="","",$F40*$M40)</f>
      </c>
      <c r="O40" s="49"/>
      <c r="P40" s="50"/>
    </row>
    <row r="41" spans="1:16" ht="14.25" customHeight="1">
      <c r="A41" s="46">
        <v>38</v>
      </c>
      <c r="B41" s="47"/>
      <c r="C41" s="47"/>
      <c r="D41" s="46"/>
      <c r="E41" s="46"/>
      <c r="F41" s="48">
        <f>IF($D41="","",MAX(VLOOKUP($D41,Lists!$K$1:$S$6,9,0),(VLOOKUP($E41,Lists!$L$1:$S$6,8,0))))</f>
      </c>
      <c r="G41" s="46"/>
      <c r="H41" s="46"/>
      <c r="I41" s="46"/>
      <c r="J41" s="46"/>
      <c r="K41" s="46"/>
      <c r="L41" s="46"/>
      <c r="M41" s="48">
        <f>IF($G41="","",(MAX(VLOOKUP($G41,Lists!$M$1:$S$6,7,0),VLOOKUP($H41,Lists!$M$1:$S$6,7,0),VLOOKUP($I41,Lists!$M$1:$S$6,7,0),VLOOKUP($J41,Lists!$N$1:$S$6,6,0),VLOOKUP($K41,Lists!$P$1:$S$6,4,0),VLOOKUP($L41,Lists!$O$1:$S$6,5,0))))</f>
      </c>
      <c r="N41" s="48">
        <f>IF($D41="","",$F41*$M41)</f>
      </c>
      <c r="O41" s="49"/>
      <c r="P41" s="50"/>
    </row>
    <row r="42" spans="1:16" ht="14.25" customHeight="1">
      <c r="A42" s="46">
        <v>39</v>
      </c>
      <c r="B42" s="47"/>
      <c r="C42" s="47"/>
      <c r="D42" s="46"/>
      <c r="E42" s="46"/>
      <c r="F42" s="48">
        <f>IF($D42="","",MAX(VLOOKUP($D42,Lists!$K$1:$S$6,9,0),(VLOOKUP($E42,Lists!$L$1:$S$6,8,0))))</f>
      </c>
      <c r="G42" s="46"/>
      <c r="H42" s="46"/>
      <c r="I42" s="46"/>
      <c r="J42" s="46"/>
      <c r="K42" s="46"/>
      <c r="L42" s="46"/>
      <c r="M42" s="48">
        <f>IF($G42="","",(MAX(VLOOKUP($G42,Lists!$M$1:$S$6,7,0),VLOOKUP($H42,Lists!$M$1:$S$6,7,0),VLOOKUP($I42,Lists!$M$1:$S$6,7,0),VLOOKUP($J42,Lists!$N$1:$S$6,6,0),VLOOKUP($K42,Lists!$P$1:$S$6,4,0),VLOOKUP($L42,Lists!$O$1:$S$6,5,0))))</f>
      </c>
      <c r="N42" s="48">
        <f>IF($D42="","",$F42*$M42)</f>
      </c>
      <c r="O42" s="49"/>
      <c r="P42" s="50"/>
    </row>
    <row r="43" spans="1:16" ht="14.25" customHeight="1">
      <c r="A43" s="46">
        <v>40</v>
      </c>
      <c r="B43" s="47"/>
      <c r="C43" s="47"/>
      <c r="D43" s="46"/>
      <c r="E43" s="46"/>
      <c r="F43" s="48">
        <f>IF($D43="","",MAX(VLOOKUP($D43,Lists!$K$1:$S$6,9,0),(VLOOKUP($E43,Lists!$L$1:$S$6,8,0))))</f>
      </c>
      <c r="G43" s="46"/>
      <c r="H43" s="46"/>
      <c r="I43" s="46"/>
      <c r="J43" s="46"/>
      <c r="K43" s="46"/>
      <c r="L43" s="46"/>
      <c r="M43" s="48">
        <f>IF($G43="","",(MAX(VLOOKUP($G43,Lists!$M$1:$S$6,7,0),VLOOKUP($H43,Lists!$M$1:$S$6,7,0),VLOOKUP($I43,Lists!$M$1:$S$6,7,0),VLOOKUP($J43,Lists!$N$1:$S$6,6,0),VLOOKUP($K43,Lists!$P$1:$S$6,4,0),VLOOKUP($L43,Lists!$O$1:$S$6,5,0))))</f>
      </c>
      <c r="N43" s="48">
        <f>IF($D43="","",$F43*$M43)</f>
      </c>
      <c r="O43" s="49"/>
      <c r="P43" s="50"/>
    </row>
    <row r="44" spans="1:16" ht="14.25" customHeight="1">
      <c r="A44" s="46">
        <v>41</v>
      </c>
      <c r="B44" s="47"/>
      <c r="C44" s="47"/>
      <c r="D44" s="46"/>
      <c r="E44" s="46"/>
      <c r="F44" s="48">
        <f>IF($D44="","",MAX(VLOOKUP($D44,Lists!$K$1:$S$6,9,0),(VLOOKUP($E44,Lists!$L$1:$S$6,8,0))))</f>
      </c>
      <c r="G44" s="46"/>
      <c r="H44" s="46"/>
      <c r="I44" s="46"/>
      <c r="J44" s="46"/>
      <c r="K44" s="46"/>
      <c r="L44" s="46"/>
      <c r="M44" s="48">
        <f>IF($G44="","",(MAX(VLOOKUP($G44,Lists!$M$1:$S$6,7,0),VLOOKUP($H44,Lists!$M$1:$S$6,7,0),VLOOKUP($I44,Lists!$M$1:$S$6,7,0),VLOOKUP($J44,Lists!$N$1:$S$6,6,0),VLOOKUP($K44,Lists!$P$1:$S$6,4,0),VLOOKUP($L44,Lists!$O$1:$S$6,5,0))))</f>
      </c>
      <c r="N44" s="48">
        <f>IF($D44="","",$F44*$M44)</f>
      </c>
      <c r="O44" s="49"/>
      <c r="P44" s="50"/>
    </row>
    <row r="45" spans="1:16" ht="14.25" customHeight="1">
      <c r="A45" s="46">
        <v>42</v>
      </c>
      <c r="B45" s="47"/>
      <c r="C45" s="47"/>
      <c r="D45" s="46"/>
      <c r="E45" s="46"/>
      <c r="F45" s="48">
        <f>IF($D45="","",MAX(VLOOKUP($D45,Lists!$K$1:$S$6,9,0),(VLOOKUP($E45,Lists!$L$1:$S$6,8,0))))</f>
      </c>
      <c r="G45" s="46"/>
      <c r="H45" s="46"/>
      <c r="I45" s="46"/>
      <c r="J45" s="46"/>
      <c r="K45" s="46"/>
      <c r="L45" s="46"/>
      <c r="M45" s="48">
        <f>IF($G45="","",(MAX(VLOOKUP($G45,Lists!$M$1:$S$6,7,0),VLOOKUP($H45,Lists!$M$1:$S$6,7,0),VLOOKUP($I45,Lists!$M$1:$S$6,7,0),VLOOKUP($J45,Lists!$N$1:$S$6,6,0),VLOOKUP($K45,Lists!$P$1:$S$6,4,0),VLOOKUP($L45,Lists!$O$1:$S$6,5,0))))</f>
      </c>
      <c r="N45" s="48">
        <f>IF($D45="","",$F45*$M45)</f>
      </c>
      <c r="O45" s="49"/>
      <c r="P45" s="50"/>
    </row>
    <row r="46" spans="1:16" ht="14.25" customHeight="1">
      <c r="A46" s="46">
        <v>43</v>
      </c>
      <c r="B46" s="47"/>
      <c r="C46" s="47"/>
      <c r="D46" s="46"/>
      <c r="E46" s="46"/>
      <c r="F46" s="48">
        <f>IF($D46="","",MAX(VLOOKUP($D46,Lists!$K$1:$S$6,9,0),(VLOOKUP($E46,Lists!$L$1:$S$6,8,0))))</f>
      </c>
      <c r="G46" s="46"/>
      <c r="H46" s="46"/>
      <c r="I46" s="46"/>
      <c r="J46" s="46"/>
      <c r="K46" s="46"/>
      <c r="L46" s="46"/>
      <c r="M46" s="48">
        <f>IF($G46="","",(MAX(VLOOKUP($G46,Lists!$M$1:$S$6,7,0),VLOOKUP($H46,Lists!$M$1:$S$6,7,0),VLOOKUP($I46,Lists!$M$1:$S$6,7,0),VLOOKUP($J46,Lists!$N$1:$S$6,6,0),VLOOKUP($K46,Lists!$P$1:$S$6,4,0),VLOOKUP($L46,Lists!$O$1:$S$6,5,0))))</f>
      </c>
      <c r="N46" s="48">
        <f>IF($D46="","",$F46*$M46)</f>
      </c>
      <c r="O46" s="49"/>
      <c r="P46" s="50"/>
    </row>
    <row r="47" spans="1:16" ht="14.25" customHeight="1">
      <c r="A47" s="46">
        <v>44</v>
      </c>
      <c r="B47" s="47"/>
      <c r="C47" s="47"/>
      <c r="D47" s="46"/>
      <c r="E47" s="46"/>
      <c r="F47" s="48">
        <f>IF($D47="","",MAX(VLOOKUP($D47,Lists!$K$1:$S$6,9,0),(VLOOKUP($E47,Lists!$L$1:$S$6,8,0))))</f>
      </c>
      <c r="G47" s="46"/>
      <c r="H47" s="46"/>
      <c r="I47" s="46"/>
      <c r="J47" s="46"/>
      <c r="K47" s="46"/>
      <c r="L47" s="46"/>
      <c r="M47" s="48">
        <f>IF($G47="","",(MAX(VLOOKUP($G47,Lists!$M$1:$S$6,7,0),VLOOKUP($H47,Lists!$M$1:$S$6,7,0),VLOOKUP($I47,Lists!$M$1:$S$6,7,0),VLOOKUP($J47,Lists!$N$1:$S$6,6,0),VLOOKUP($K47,Lists!$P$1:$S$6,4,0),VLOOKUP($L47,Lists!$O$1:$S$6,5,0))))</f>
      </c>
      <c r="N47" s="48">
        <f>IF($D47="","",$F47*$M47)</f>
      </c>
      <c r="O47" s="49"/>
      <c r="P47" s="50"/>
    </row>
    <row r="48" spans="1:16" ht="14.25" customHeight="1">
      <c r="A48" s="46">
        <v>45</v>
      </c>
      <c r="B48" s="47"/>
      <c r="C48" s="47"/>
      <c r="D48" s="46"/>
      <c r="E48" s="46"/>
      <c r="F48" s="48">
        <f>IF($D48="","",MAX(VLOOKUP($D48,Lists!$K$1:$S$6,9,0),(VLOOKUP($E48,Lists!$L$1:$S$6,8,0))))</f>
      </c>
      <c r="G48" s="46"/>
      <c r="H48" s="46"/>
      <c r="I48" s="46"/>
      <c r="J48" s="46"/>
      <c r="K48" s="46"/>
      <c r="L48" s="46"/>
      <c r="M48" s="48">
        <f>IF($G48="","",(MAX(VLOOKUP($G48,Lists!$M$1:$S$6,7,0),VLOOKUP($H48,Lists!$M$1:$S$6,7,0),VLOOKUP($I48,Lists!$M$1:$S$6,7,0),VLOOKUP($J48,Lists!$N$1:$S$6,6,0),VLOOKUP($K48,Lists!$P$1:$S$6,4,0),VLOOKUP($L48,Lists!$O$1:$S$6,5,0))))</f>
      </c>
      <c r="N48" s="48">
        <f>IF($D48="","",$F48*$M48)</f>
      </c>
      <c r="O48" s="49"/>
      <c r="P48" s="50"/>
    </row>
    <row r="49" spans="1:16" ht="14.25" customHeight="1">
      <c r="A49" s="46">
        <v>46</v>
      </c>
      <c r="B49" s="47"/>
      <c r="C49" s="47"/>
      <c r="D49" s="46"/>
      <c r="E49" s="46"/>
      <c r="F49" s="48">
        <f>IF($D49="","",MAX(VLOOKUP($D49,Lists!$K$1:$S$6,9,0),(VLOOKUP($E49,Lists!$L$1:$S$6,8,0))))</f>
      </c>
      <c r="G49" s="46"/>
      <c r="H49" s="46"/>
      <c r="I49" s="46"/>
      <c r="J49" s="46"/>
      <c r="K49" s="46"/>
      <c r="L49" s="46"/>
      <c r="M49" s="48">
        <f>IF($G49="","",(MAX(VLOOKUP($G49,Lists!$M$1:$S$6,7,0),VLOOKUP($H49,Lists!$M$1:$S$6,7,0),VLOOKUP($I49,Lists!$M$1:$S$6,7,0),VLOOKUP($J49,Lists!$N$1:$S$6,6,0),VLOOKUP($K49,Lists!$P$1:$S$6,4,0),VLOOKUP($L49,Lists!$O$1:$S$6,5,0))))</f>
      </c>
      <c r="N49" s="48">
        <f>IF($D49="","",$F49*$M49)</f>
      </c>
      <c r="O49" s="49"/>
      <c r="P49" s="50"/>
    </row>
    <row r="50" spans="1:16" ht="14.25" customHeight="1">
      <c r="A50" s="46">
        <v>47</v>
      </c>
      <c r="B50" s="47"/>
      <c r="C50" s="47"/>
      <c r="D50" s="46"/>
      <c r="E50" s="46"/>
      <c r="F50" s="48">
        <f>IF($D50="","",MAX(VLOOKUP($D50,Lists!$K$1:$S$6,9,0),(VLOOKUP($E50,Lists!$L$1:$S$6,8,0))))</f>
      </c>
      <c r="G50" s="46"/>
      <c r="H50" s="46"/>
      <c r="I50" s="46"/>
      <c r="J50" s="46"/>
      <c r="K50" s="46"/>
      <c r="L50" s="46"/>
      <c r="M50" s="48">
        <f>IF($G50="","",(MAX(VLOOKUP($G50,Lists!$M$1:$S$6,7,0),VLOOKUP($H50,Lists!$M$1:$S$6,7,0),VLOOKUP($I50,Lists!$M$1:$S$6,7,0),VLOOKUP($J50,Lists!$N$1:$S$6,6,0),VLOOKUP($K50,Lists!$P$1:$S$6,4,0),VLOOKUP($L50,Lists!$O$1:$S$6,5,0))))</f>
      </c>
      <c r="N50" s="48">
        <f>IF($D50="","",$F50*$M50)</f>
      </c>
      <c r="O50" s="49"/>
      <c r="P50" s="50"/>
    </row>
    <row r="51" spans="1:16" ht="14.25" customHeight="1">
      <c r="A51" s="46">
        <v>48</v>
      </c>
      <c r="B51" s="47"/>
      <c r="C51" s="47"/>
      <c r="D51" s="46"/>
      <c r="E51" s="46"/>
      <c r="F51" s="48">
        <f>IF($D51="","",MAX(VLOOKUP($D51,Lists!$K$1:$S$6,9,0),(VLOOKUP($E51,Lists!$L$1:$S$6,8,0))))</f>
      </c>
      <c r="G51" s="46"/>
      <c r="H51" s="46"/>
      <c r="I51" s="46"/>
      <c r="J51" s="46"/>
      <c r="K51" s="46"/>
      <c r="L51" s="46"/>
      <c r="M51" s="48">
        <f>IF($G51="","",(MAX(VLOOKUP($G51,Lists!$M$1:$S$6,7,0),VLOOKUP($H51,Lists!$M$1:$S$6,7,0),VLOOKUP($I51,Lists!$M$1:$S$6,7,0),VLOOKUP($J51,Lists!$N$1:$S$6,6,0),VLOOKUP($K51,Lists!$P$1:$S$6,4,0),VLOOKUP($L51,Lists!$O$1:$S$6,5,0))))</f>
      </c>
      <c r="N51" s="48">
        <f>IF($D51="","",$F51*$M51)</f>
      </c>
      <c r="O51" s="49"/>
      <c r="P51" s="50"/>
    </row>
    <row r="52" spans="1:16" ht="14.25" customHeight="1">
      <c r="A52" s="46">
        <v>49</v>
      </c>
      <c r="B52" s="47"/>
      <c r="C52" s="47"/>
      <c r="D52" s="46"/>
      <c r="E52" s="46"/>
      <c r="F52" s="48">
        <f>IF($D52="","",MAX(VLOOKUP($D52,Lists!$K$1:$S$6,9,0),(VLOOKUP($E52,Lists!$L$1:$S$6,8,0))))</f>
      </c>
      <c r="G52" s="46"/>
      <c r="H52" s="46"/>
      <c r="I52" s="46"/>
      <c r="J52" s="46"/>
      <c r="K52" s="46"/>
      <c r="L52" s="46"/>
      <c r="M52" s="48">
        <f>IF($G52="","",(MAX(VLOOKUP($G52,Lists!$M$1:$S$6,7,0),VLOOKUP($H52,Lists!$M$1:$S$6,7,0),VLOOKUP($I52,Lists!$M$1:$S$6,7,0),VLOOKUP($J52,Lists!$N$1:$S$6,6,0),VLOOKUP($K52,Lists!$P$1:$S$6,4,0),VLOOKUP($L52,Lists!$O$1:$S$6,5,0))))</f>
      </c>
      <c r="N52" s="48">
        <f>IF($D52="","",$F52*$M52)</f>
      </c>
      <c r="O52" s="49"/>
      <c r="P52" s="50"/>
    </row>
    <row r="53" spans="1:16" ht="14.25" customHeight="1">
      <c r="A53" s="46">
        <v>50</v>
      </c>
      <c r="B53" s="47"/>
      <c r="C53" s="47"/>
      <c r="D53" s="46"/>
      <c r="E53" s="46"/>
      <c r="F53" s="48">
        <f>IF($D53="","",MAX(VLOOKUP($D53,Lists!$K$1:$S$6,9,0),(VLOOKUP($E53,Lists!$L$1:$S$6,8,0))))</f>
      </c>
      <c r="G53" s="46"/>
      <c r="H53" s="46"/>
      <c r="I53" s="46"/>
      <c r="J53" s="46"/>
      <c r="K53" s="46"/>
      <c r="L53" s="46"/>
      <c r="M53" s="48">
        <f>IF($G53="","",(MAX(VLOOKUP($G53,Lists!$M$1:$S$6,7,0),VLOOKUP($H53,Lists!$M$1:$S$6,7,0),VLOOKUP($I53,Lists!$M$1:$S$6,7,0),VLOOKUP($J53,Lists!$N$1:$S$6,6,0),VLOOKUP($K53,Lists!$P$1:$S$6,4,0),VLOOKUP($L53,Lists!$O$1:$S$6,5,0))))</f>
      </c>
      <c r="N53" s="48">
        <f>IF($D53="","",$F53*$M53)</f>
      </c>
      <c r="O53" s="49"/>
      <c r="P53" s="50"/>
    </row>
    <row r="54" spans="1:16" ht="14.25" customHeight="1">
      <c r="A54" s="46">
        <v>51</v>
      </c>
      <c r="B54" s="47"/>
      <c r="C54" s="47"/>
      <c r="D54" s="46"/>
      <c r="E54" s="46"/>
      <c r="F54" s="48">
        <f>IF($D54="","",MAX(VLOOKUP($D54,Lists!$K$1:$S$6,9,0),(VLOOKUP($E54,Lists!$L$1:$S$6,8,0))))</f>
      </c>
      <c r="G54" s="46"/>
      <c r="H54" s="46"/>
      <c r="I54" s="46"/>
      <c r="J54" s="46"/>
      <c r="K54" s="46"/>
      <c r="L54" s="46"/>
      <c r="M54" s="48">
        <f>IF($G54="","",(MAX(VLOOKUP($G54,Lists!$M$1:$S$6,7,0),VLOOKUP($H54,Lists!$M$1:$S$6,7,0),VLOOKUP($I54,Lists!$M$1:$S$6,7,0),VLOOKUP($J54,Lists!$N$1:$S$6,6,0),VLOOKUP($K54,Lists!$P$1:$S$6,4,0),VLOOKUP($L54,Lists!$O$1:$S$6,5,0))))</f>
      </c>
      <c r="N54" s="48">
        <f>IF($D54="","",$F54*$M54)</f>
      </c>
      <c r="O54" s="49"/>
      <c r="P54" s="50"/>
    </row>
    <row r="55" spans="1:16" ht="14.25" customHeight="1">
      <c r="A55" s="46">
        <v>52</v>
      </c>
      <c r="B55" s="47"/>
      <c r="C55" s="47"/>
      <c r="D55" s="46"/>
      <c r="E55" s="46"/>
      <c r="F55" s="48">
        <f>IF($D55="","",MAX(VLOOKUP($D55,Lists!$K$1:$S$6,9,0),(VLOOKUP($E55,Lists!$L$1:$S$6,8,0))))</f>
      </c>
      <c r="G55" s="46"/>
      <c r="H55" s="46"/>
      <c r="I55" s="46"/>
      <c r="J55" s="46"/>
      <c r="K55" s="46"/>
      <c r="L55" s="46"/>
      <c r="M55" s="48">
        <f>IF($G55="","",(MAX(VLOOKUP($G55,Lists!$M$1:$S$6,7,0),VLOOKUP($H55,Lists!$M$1:$S$6,7,0),VLOOKUP($I55,Lists!$M$1:$S$6,7,0),VLOOKUP($J55,Lists!$N$1:$S$6,6,0),VLOOKUP($K55,Lists!$P$1:$S$6,4,0),VLOOKUP($L55,Lists!$O$1:$S$6,5,0))))</f>
      </c>
      <c r="N55" s="48">
        <f>IF($D55="","",$F55*$M55)</f>
      </c>
      <c r="O55" s="49"/>
      <c r="P55" s="50"/>
    </row>
    <row r="56" spans="1:16" ht="14.25" customHeight="1">
      <c r="A56" s="46">
        <v>53</v>
      </c>
      <c r="B56" s="47"/>
      <c r="C56" s="47"/>
      <c r="D56" s="46"/>
      <c r="E56" s="46"/>
      <c r="F56" s="48">
        <f>IF($D56="","",MAX(VLOOKUP($D56,Lists!$K$1:$S$6,9,0),(VLOOKUP($E56,Lists!$L$1:$S$6,8,0))))</f>
      </c>
      <c r="G56" s="46"/>
      <c r="H56" s="46"/>
      <c r="I56" s="46"/>
      <c r="J56" s="46"/>
      <c r="K56" s="46"/>
      <c r="L56" s="46"/>
      <c r="M56" s="48">
        <f>IF($G56="","",(MAX(VLOOKUP($G56,Lists!$M$1:$S$6,7,0),VLOOKUP($H56,Lists!$M$1:$S$6,7,0),VLOOKUP($I56,Lists!$M$1:$S$6,7,0),VLOOKUP($J56,Lists!$N$1:$S$6,6,0),VLOOKUP($K56,Lists!$P$1:$S$6,4,0),VLOOKUP($L56,Lists!$O$1:$S$6,5,0))))</f>
      </c>
      <c r="N56" s="48">
        <f>IF($D56="","",$F56*$M56)</f>
      </c>
      <c r="O56" s="49"/>
      <c r="P56" s="50"/>
    </row>
    <row r="57" spans="1:16" ht="14.25" customHeight="1">
      <c r="A57" s="46">
        <v>54</v>
      </c>
      <c r="B57" s="47"/>
      <c r="C57" s="47"/>
      <c r="D57" s="46"/>
      <c r="E57" s="46"/>
      <c r="F57" s="48">
        <f>IF($D57="","",MAX(VLOOKUP($D57,Lists!$K$1:$S$6,9,0),(VLOOKUP($E57,Lists!$L$1:$S$6,8,0))))</f>
      </c>
      <c r="G57" s="46"/>
      <c r="H57" s="46"/>
      <c r="I57" s="46"/>
      <c r="J57" s="46"/>
      <c r="K57" s="46"/>
      <c r="L57" s="46"/>
      <c r="M57" s="48">
        <f>IF($G57="","",(MAX(VLOOKUP($G57,Lists!$M$1:$S$6,7,0),VLOOKUP($H57,Lists!$M$1:$S$6,7,0),VLOOKUP($I57,Lists!$M$1:$S$6,7,0),VLOOKUP($J57,Lists!$N$1:$S$6,6,0),VLOOKUP($K57,Lists!$P$1:$S$6,4,0),VLOOKUP($L57,Lists!$O$1:$S$6,5,0))))</f>
      </c>
      <c r="N57" s="48">
        <f>IF($D57="","",$F57*$M57)</f>
      </c>
      <c r="O57" s="49"/>
      <c r="P57" s="50"/>
    </row>
    <row r="58" spans="1:16" ht="14.25" customHeight="1">
      <c r="A58" s="46">
        <v>55</v>
      </c>
      <c r="B58" s="47"/>
      <c r="C58" s="47"/>
      <c r="D58" s="46"/>
      <c r="E58" s="46"/>
      <c r="F58" s="48">
        <f>IF($D58="","",MAX(VLOOKUP($D58,Lists!$K$1:$S$6,9,0),(VLOOKUP($E58,Lists!$L$1:$S$6,8,0))))</f>
      </c>
      <c r="G58" s="46"/>
      <c r="H58" s="46"/>
      <c r="I58" s="46"/>
      <c r="J58" s="46"/>
      <c r="K58" s="46"/>
      <c r="L58" s="46"/>
      <c r="M58" s="48">
        <f>IF($G58="","",(MAX(VLOOKUP($G58,Lists!$M$1:$S$6,7,0),VLOOKUP($H58,Lists!$M$1:$S$6,7,0),VLOOKUP($I58,Lists!$M$1:$S$6,7,0),VLOOKUP($J58,Lists!$N$1:$S$6,6,0),VLOOKUP($K58,Lists!$P$1:$S$6,4,0),VLOOKUP($L58,Lists!$O$1:$S$6,5,0))))</f>
      </c>
      <c r="N58" s="48">
        <f>IF($D58="","",$F58*$M58)</f>
      </c>
      <c r="O58" s="49"/>
      <c r="P58" s="50"/>
    </row>
    <row r="59" spans="1:16" ht="14.25" customHeight="1">
      <c r="A59" s="46">
        <v>56</v>
      </c>
      <c r="B59" s="47"/>
      <c r="C59" s="47"/>
      <c r="D59" s="46"/>
      <c r="E59" s="46"/>
      <c r="F59" s="48">
        <f>IF($D59="","",MAX(VLOOKUP($D59,Lists!$K$1:$S$6,9,0),(VLOOKUP($E59,Lists!$L$1:$S$6,8,0))))</f>
      </c>
      <c r="G59" s="46"/>
      <c r="H59" s="46"/>
      <c r="I59" s="46"/>
      <c r="J59" s="46"/>
      <c r="K59" s="46"/>
      <c r="L59" s="46"/>
      <c r="M59" s="48">
        <f>IF($G59="","",(MAX(VLOOKUP($G59,Lists!$M$1:$S$6,7,0),VLOOKUP($H59,Lists!$M$1:$S$6,7,0),VLOOKUP($I59,Lists!$M$1:$S$6,7,0),VLOOKUP($J59,Lists!$N$1:$S$6,6,0),VLOOKUP($K59,Lists!$P$1:$S$6,4,0),VLOOKUP($L59,Lists!$O$1:$S$6,5,0))))</f>
      </c>
      <c r="N59" s="48">
        <f>IF($D59="","",$F59*$M59)</f>
      </c>
      <c r="O59" s="49"/>
      <c r="P59" s="50"/>
    </row>
    <row r="60" spans="1:16" ht="14.25" customHeight="1">
      <c r="A60" s="46">
        <v>57</v>
      </c>
      <c r="B60" s="47"/>
      <c r="C60" s="47"/>
      <c r="D60" s="46"/>
      <c r="E60" s="46"/>
      <c r="F60" s="48">
        <f>IF($D60="","",MAX(VLOOKUP($D60,Lists!$K$1:$S$6,9,0),(VLOOKUP($E60,Lists!$L$1:$S$6,8,0))))</f>
      </c>
      <c r="G60" s="46"/>
      <c r="H60" s="46"/>
      <c r="I60" s="46"/>
      <c r="J60" s="46"/>
      <c r="K60" s="46"/>
      <c r="L60" s="46"/>
      <c r="M60" s="48">
        <f>IF($G60="","",(MAX(VLOOKUP($G60,Lists!$M$1:$S$6,7,0),VLOOKUP($H60,Lists!$M$1:$S$6,7,0),VLOOKUP($I60,Lists!$M$1:$S$6,7,0),VLOOKUP($J60,Lists!$N$1:$S$6,6,0),VLOOKUP($K60,Lists!$P$1:$S$6,4,0),VLOOKUP($L60,Lists!$O$1:$S$6,5,0))))</f>
      </c>
      <c r="N60" s="48">
        <f>IF($D60="","",$F60*$M60)</f>
      </c>
      <c r="O60" s="49"/>
      <c r="P60" s="50"/>
    </row>
    <row r="61" spans="1:16" ht="14.25" customHeight="1">
      <c r="A61" s="46">
        <v>58</v>
      </c>
      <c r="B61" s="47"/>
      <c r="C61" s="47"/>
      <c r="D61" s="46"/>
      <c r="E61" s="46"/>
      <c r="F61" s="48">
        <f>IF($D61="","",MAX(VLOOKUP($D61,Lists!$K$1:$S$6,9,0),(VLOOKUP($E61,Lists!$L$1:$S$6,8,0))))</f>
      </c>
      <c r="G61" s="46"/>
      <c r="H61" s="46"/>
      <c r="I61" s="46"/>
      <c r="J61" s="46"/>
      <c r="K61" s="46"/>
      <c r="L61" s="46"/>
      <c r="M61" s="48">
        <f>IF($G61="","",(MAX(VLOOKUP($G61,Lists!$M$1:$S$6,7,0),VLOOKUP($H61,Lists!$M$1:$S$6,7,0),VLOOKUP($I61,Lists!$M$1:$S$6,7,0),VLOOKUP($J61,Lists!$N$1:$S$6,6,0),VLOOKUP($K61,Lists!$P$1:$S$6,4,0),VLOOKUP($L61,Lists!$O$1:$S$6,5,0))))</f>
      </c>
      <c r="N61" s="48">
        <f>IF($D61="","",$F61*$M61)</f>
      </c>
      <c r="O61" s="49"/>
      <c r="P61" s="50"/>
    </row>
    <row r="62" spans="1:16" ht="14.25" customHeight="1">
      <c r="A62" s="46">
        <v>59</v>
      </c>
      <c r="B62" s="47"/>
      <c r="C62" s="47"/>
      <c r="D62" s="46"/>
      <c r="E62" s="46"/>
      <c r="F62" s="48">
        <f>IF($D62="","",MAX(VLOOKUP($D62,Lists!$K$1:$S$6,9,0),(VLOOKUP($E62,Lists!$L$1:$S$6,8,0))))</f>
      </c>
      <c r="G62" s="46"/>
      <c r="H62" s="46"/>
      <c r="I62" s="46"/>
      <c r="J62" s="46"/>
      <c r="K62" s="46"/>
      <c r="L62" s="46"/>
      <c r="M62" s="48">
        <f>IF($G62="","",(MAX(VLOOKUP($G62,Lists!$M$1:$S$6,7,0),VLOOKUP($H62,Lists!$M$1:$S$6,7,0),VLOOKUP($I62,Lists!$M$1:$S$6,7,0),VLOOKUP($J62,Lists!$N$1:$S$6,6,0),VLOOKUP($K62,Lists!$P$1:$S$6,4,0),VLOOKUP($L62,Lists!$O$1:$S$6,5,0))))</f>
      </c>
      <c r="N62" s="48">
        <f>IF($D62="","",$F62*$M62)</f>
      </c>
      <c r="O62" s="49"/>
      <c r="P62" s="50"/>
    </row>
    <row r="63" spans="1:16" ht="14.25" customHeight="1">
      <c r="A63" s="46">
        <v>60</v>
      </c>
      <c r="B63" s="47"/>
      <c r="C63" s="47"/>
      <c r="D63" s="46"/>
      <c r="E63" s="46"/>
      <c r="F63" s="48">
        <f>IF($D63="","",MAX(VLOOKUP($D63,Lists!$K$1:$S$6,9,0),(VLOOKUP($E63,Lists!$L$1:$S$6,8,0))))</f>
      </c>
      <c r="G63" s="46"/>
      <c r="H63" s="46"/>
      <c r="I63" s="46"/>
      <c r="J63" s="46"/>
      <c r="K63" s="46"/>
      <c r="L63" s="46"/>
      <c r="M63" s="48">
        <f>IF($G63="","",(MAX(VLOOKUP($G63,Lists!$M$1:$S$6,7,0),VLOOKUP($H63,Lists!$M$1:$S$6,7,0),VLOOKUP($I63,Lists!$M$1:$S$6,7,0),VLOOKUP($J63,Lists!$N$1:$S$6,6,0),VLOOKUP($K63,Lists!$P$1:$S$6,4,0),VLOOKUP($L63,Lists!$O$1:$S$6,5,0))))</f>
      </c>
      <c r="N63" s="48">
        <f>IF($D63="","",$F63*$M63)</f>
      </c>
      <c r="O63" s="49"/>
      <c r="P63" s="50"/>
    </row>
    <row r="64" spans="1:16" ht="15.75" customHeight="1">
      <c r="A64" s="46">
        <v>61</v>
      </c>
      <c r="B64" s="47"/>
      <c r="C64" s="47"/>
      <c r="D64" s="46"/>
      <c r="E64" s="46"/>
      <c r="F64" s="48">
        <f>IF($D64="","",MAX(VLOOKUP($D64,Lists!$K$1:$S$6,9,0),(VLOOKUP($E64,Lists!$L$1:$S$6,8,0))))</f>
      </c>
      <c r="G64" s="46"/>
      <c r="H64" s="46"/>
      <c r="I64" s="46"/>
      <c r="J64" s="46"/>
      <c r="K64" s="46"/>
      <c r="L64" s="46"/>
      <c r="M64" s="48">
        <f>IF($G64="","",(MAX(VLOOKUP($G64,Lists!$M$1:$S$6,7,0),VLOOKUP($H64,Lists!$M$1:$S$6,7,0),VLOOKUP($I64,Lists!$M$1:$S$6,7,0),VLOOKUP($J64,Lists!$N$1:$S$6,6,0),VLOOKUP($K64,Lists!$P$1:$S$6,4,0),VLOOKUP($L64,Lists!$O$1:$S$6,5,0))))</f>
      </c>
      <c r="N64" s="48">
        <f>IF($D64="","",$F64*$M64)</f>
      </c>
      <c r="O64" s="49"/>
      <c r="P64" s="50"/>
    </row>
    <row r="65" spans="1:16" ht="12" customHeight="1">
      <c r="A65" s="46">
        <v>62</v>
      </c>
      <c r="B65" s="47"/>
      <c r="C65" s="47"/>
      <c r="D65" s="46"/>
      <c r="E65" s="46"/>
      <c r="F65" s="48">
        <f>IF($D65="","",MAX(VLOOKUP($D65,Lists!$K$1:$S$6,9,0),(VLOOKUP($E65,Lists!$L$1:$S$6,8,0))))</f>
      </c>
      <c r="G65" s="46"/>
      <c r="H65" s="46"/>
      <c r="I65" s="46"/>
      <c r="J65" s="46"/>
      <c r="K65" s="46"/>
      <c r="L65" s="46"/>
      <c r="M65" s="48">
        <f>IF($G65="","",(MAX(VLOOKUP($G65,Lists!$M$1:$S$6,7,0),VLOOKUP($H65,Lists!$M$1:$S$6,7,0),VLOOKUP($I65,Lists!$M$1:$S$6,7,0),VLOOKUP($J65,Lists!$N$1:$S$6,6,0),VLOOKUP($K65,Lists!$P$1:$S$6,4,0),VLOOKUP($L65,Lists!$O$1:$S$6,5,0))))</f>
      </c>
      <c r="N65" s="48">
        <f>IF($D65="","",$F65*$M65)</f>
      </c>
      <c r="O65" s="49"/>
      <c r="P65" s="50"/>
    </row>
    <row r="66" spans="1:16" ht="14.25" customHeight="1">
      <c r="A66" s="46">
        <v>63</v>
      </c>
      <c r="B66" s="47"/>
      <c r="C66" s="47"/>
      <c r="D66" s="46"/>
      <c r="E66" s="46"/>
      <c r="F66" s="48">
        <f>IF($D66="","",MAX(VLOOKUP($D66,Lists!$K$1:$S$6,9,0),(VLOOKUP($E66,Lists!$L$1:$S$6,8,0))))</f>
      </c>
      <c r="G66" s="46"/>
      <c r="H66" s="46"/>
      <c r="I66" s="46"/>
      <c r="J66" s="46"/>
      <c r="K66" s="46"/>
      <c r="L66" s="46"/>
      <c r="M66" s="48">
        <f>IF($G66="","",(MAX(VLOOKUP($G66,Lists!$M$1:$S$6,7,0),VLOOKUP($H66,Lists!$M$1:$S$6,7,0),VLOOKUP($I66,Lists!$M$1:$S$6,7,0),VLOOKUP($J66,Lists!$N$1:$S$6,6,0),VLOOKUP($K66,Lists!$P$1:$S$6,4,0),VLOOKUP($L66,Lists!$O$1:$S$6,5,0))))</f>
      </c>
      <c r="N66" s="48">
        <f>IF($D66="","",$F66*$M66)</f>
      </c>
      <c r="O66" s="49"/>
      <c r="P66" s="50"/>
    </row>
    <row r="67" spans="1:16" ht="15" customHeight="1">
      <c r="A67" s="46">
        <v>64</v>
      </c>
      <c r="B67" s="47"/>
      <c r="C67" s="47"/>
      <c r="D67" s="46"/>
      <c r="E67" s="46"/>
      <c r="F67" s="48">
        <f>IF($D67="","",MAX(VLOOKUP($D67,Lists!$K$1:$S$6,9,0),(VLOOKUP($E67,Lists!$L$1:$S$6,8,0))))</f>
      </c>
      <c r="G67" s="46"/>
      <c r="H67" s="46"/>
      <c r="I67" s="46"/>
      <c r="J67" s="46"/>
      <c r="K67" s="46"/>
      <c r="L67" s="46"/>
      <c r="M67" s="48">
        <f>IF($G67="","",(MAX(VLOOKUP($G67,Lists!$M$1:$S$6,7,0),VLOOKUP($H67,Lists!$M$1:$S$6,7,0),VLOOKUP($I67,Lists!$M$1:$S$6,7,0),VLOOKUP($J67,Lists!$N$1:$S$6,6,0),VLOOKUP($K67,Lists!$P$1:$S$6,4,0),VLOOKUP($L67,Lists!$O$1:$S$6,5,0))))</f>
      </c>
      <c r="N67" s="48">
        <f>IF($D67="","",$F67*$M67)</f>
      </c>
      <c r="O67" s="49"/>
      <c r="P67" s="50"/>
    </row>
    <row r="68" spans="1:16" ht="14.25" customHeight="1">
      <c r="A68" s="46">
        <v>65</v>
      </c>
      <c r="B68" s="47"/>
      <c r="C68" s="47"/>
      <c r="D68" s="46"/>
      <c r="E68" s="46"/>
      <c r="F68" s="48">
        <f>IF($D68="","",MAX(VLOOKUP($D68,Lists!$K$1:$S$6,9,0),(VLOOKUP($E68,Lists!$L$1:$S$6,8,0))))</f>
      </c>
      <c r="G68" s="46"/>
      <c r="H68" s="46"/>
      <c r="I68" s="46"/>
      <c r="J68" s="46"/>
      <c r="K68" s="46"/>
      <c r="L68" s="46"/>
      <c r="M68" s="48">
        <f>IF($G68="","",(MAX(VLOOKUP($G68,Lists!$M$1:$S$6,7,0),VLOOKUP($H68,Lists!$M$1:$S$6,7,0),VLOOKUP($I68,Lists!$M$1:$S$6,7,0),VLOOKUP($J68,Lists!$N$1:$S$6,6,0),VLOOKUP($K68,Lists!$P$1:$S$6,4,0),VLOOKUP($L68,Lists!$O$1:$S$6,5,0))))</f>
      </c>
      <c r="N68" s="48">
        <f>IF($D68="","",$F68*$M68)</f>
      </c>
      <c r="O68" s="49"/>
      <c r="P68" s="50"/>
    </row>
    <row r="69" spans="1:16" ht="14.25" customHeight="1">
      <c r="A69" s="46">
        <v>66</v>
      </c>
      <c r="B69" s="47"/>
      <c r="C69" s="47"/>
      <c r="D69" s="46"/>
      <c r="E69" s="46"/>
      <c r="F69" s="48">
        <f>IF($D69="","",MAX(VLOOKUP($D69,Lists!$K$1:$S$6,9,0),(VLOOKUP($E69,Lists!$L$1:$S$6,8,0))))</f>
      </c>
      <c r="G69" s="46"/>
      <c r="H69" s="46"/>
      <c r="I69" s="46"/>
      <c r="J69" s="46"/>
      <c r="K69" s="46"/>
      <c r="L69" s="46"/>
      <c r="M69" s="48">
        <f>IF($G69="","",(MAX(VLOOKUP($G69,Lists!$M$1:$S$6,7,0),VLOOKUP($H69,Lists!$M$1:$S$6,7,0),VLOOKUP($I69,Lists!$M$1:$S$6,7,0),VLOOKUP($J69,Lists!$N$1:$S$6,6,0),VLOOKUP($K69,Lists!$P$1:$S$6,4,0),VLOOKUP($L69,Lists!$O$1:$S$6,5,0))))</f>
      </c>
      <c r="N69" s="48">
        <f>IF($D69="","",$F69*$M69)</f>
      </c>
      <c r="O69" s="49"/>
      <c r="P69" s="50"/>
    </row>
    <row r="70" spans="1:16" ht="14.25" customHeight="1">
      <c r="A70" s="46">
        <v>67</v>
      </c>
      <c r="B70" s="47"/>
      <c r="C70" s="47"/>
      <c r="D70" s="46"/>
      <c r="E70" s="46"/>
      <c r="F70" s="48">
        <f>IF($D70="","",MAX(VLOOKUP($D70,Lists!$K$1:$S$6,9,0),(VLOOKUP($E70,Lists!$L$1:$S$6,8,0))))</f>
      </c>
      <c r="G70" s="46"/>
      <c r="H70" s="46"/>
      <c r="I70" s="46"/>
      <c r="J70" s="46"/>
      <c r="K70" s="46"/>
      <c r="L70" s="46"/>
      <c r="M70" s="48">
        <f>IF($G70="","",(MAX(VLOOKUP($G70,Lists!$M$1:$S$6,7,0),VLOOKUP($H70,Lists!$M$1:$S$6,7,0),VLOOKUP($I70,Lists!$M$1:$S$6,7,0),VLOOKUP($J70,Lists!$N$1:$S$6,6,0),VLOOKUP($K70,Lists!$P$1:$S$6,4,0),VLOOKUP($L70,Lists!$O$1:$S$6,5,0))))</f>
      </c>
      <c r="N70" s="48">
        <f>IF($D70="","",$F70*$M70)</f>
      </c>
      <c r="O70" s="49"/>
      <c r="P70" s="50"/>
    </row>
    <row r="71" spans="1:16" ht="14.25" customHeight="1">
      <c r="A71" s="46">
        <v>68</v>
      </c>
      <c r="B71" s="47"/>
      <c r="C71" s="47"/>
      <c r="D71" s="46"/>
      <c r="E71" s="46"/>
      <c r="F71" s="48">
        <f>IF($D71="","",MAX(VLOOKUP($D71,Lists!$K$1:$S$6,9,0),(VLOOKUP($E71,Lists!$L$1:$S$6,8,0))))</f>
      </c>
      <c r="G71" s="46"/>
      <c r="H71" s="46"/>
      <c r="I71" s="46"/>
      <c r="J71" s="46"/>
      <c r="K71" s="46"/>
      <c r="L71" s="46"/>
      <c r="M71" s="48">
        <f>IF($G71="","",(MAX(VLOOKUP($G71,Lists!$M$1:$S$6,7,0),VLOOKUP($H71,Lists!$M$1:$S$6,7,0),VLOOKUP($I71,Lists!$M$1:$S$6,7,0),VLOOKUP($J71,Lists!$N$1:$S$6,6,0),VLOOKUP($K71,Lists!$P$1:$S$6,4,0),VLOOKUP($L71,Lists!$O$1:$S$6,5,0))))</f>
      </c>
      <c r="N71" s="48">
        <f>IF($D71="","",$F71*$M71)</f>
      </c>
      <c r="O71" s="49"/>
      <c r="P71" s="50"/>
    </row>
    <row r="72" spans="1:16" ht="14.25" customHeight="1">
      <c r="A72" s="46">
        <v>69</v>
      </c>
      <c r="B72" s="47"/>
      <c r="C72" s="47"/>
      <c r="D72" s="46"/>
      <c r="E72" s="46"/>
      <c r="F72" s="48">
        <f>IF($D72="","",MAX(VLOOKUP($D72,Lists!$K$1:$S$6,9,0),(VLOOKUP($E72,Lists!$L$1:$S$6,8,0))))</f>
      </c>
      <c r="G72" s="46"/>
      <c r="H72" s="46"/>
      <c r="I72" s="46"/>
      <c r="J72" s="46"/>
      <c r="K72" s="46"/>
      <c r="L72" s="46"/>
      <c r="M72" s="48">
        <f>IF($G72="","",(MAX(VLOOKUP($G72,Lists!$M$1:$S$6,7,0),VLOOKUP($H72,Lists!$M$1:$S$6,7,0),VLOOKUP($I72,Lists!$M$1:$S$6,7,0),VLOOKUP($J72,Lists!$N$1:$S$6,6,0),VLOOKUP($K72,Lists!$P$1:$S$6,4,0),VLOOKUP($L72,Lists!$O$1:$S$6,5,0))))</f>
      </c>
      <c r="N72" s="48">
        <f>IF($D72="","",$F72*$M72)</f>
      </c>
      <c r="O72" s="49"/>
      <c r="P72" s="50"/>
    </row>
    <row r="73" spans="1:16" ht="14.25" customHeight="1">
      <c r="A73" s="46">
        <v>70</v>
      </c>
      <c r="B73" s="47"/>
      <c r="C73" s="47"/>
      <c r="D73" s="46"/>
      <c r="E73" s="46"/>
      <c r="F73" s="48">
        <f>IF($D73="","",MAX(VLOOKUP($D73,Lists!$K$1:$S$6,9,0),(VLOOKUP($E73,Lists!$L$1:$S$6,8,0))))</f>
      </c>
      <c r="G73" s="46"/>
      <c r="H73" s="46"/>
      <c r="I73" s="46"/>
      <c r="J73" s="46"/>
      <c r="K73" s="46"/>
      <c r="L73" s="46"/>
      <c r="M73" s="48">
        <f>IF($G73="","",(MAX(VLOOKUP($G73,Lists!$M$1:$S$6,7,0),VLOOKUP($H73,Lists!$M$1:$S$6,7,0),VLOOKUP($I73,Lists!$M$1:$S$6,7,0),VLOOKUP($J73,Lists!$N$1:$S$6,6,0),VLOOKUP($K73,Lists!$P$1:$S$6,4,0),VLOOKUP($L73,Lists!$O$1:$S$6,5,0))))</f>
      </c>
      <c r="N73" s="48">
        <f>IF($D73="","",$F73*$M73)</f>
      </c>
      <c r="O73" s="49"/>
      <c r="P73" s="50"/>
    </row>
    <row r="74" spans="1:16" ht="14.25" customHeight="1">
      <c r="A74" s="46">
        <v>71</v>
      </c>
      <c r="B74" s="47"/>
      <c r="C74" s="47"/>
      <c r="D74" s="46"/>
      <c r="E74" s="46"/>
      <c r="F74" s="48">
        <f>IF($D74="","",MAX(VLOOKUP($D74,Lists!$K$1:$S$6,9,0),(VLOOKUP($E74,Lists!$L$1:$S$6,8,0))))</f>
      </c>
      <c r="G74" s="46"/>
      <c r="H74" s="46"/>
      <c r="I74" s="46"/>
      <c r="J74" s="46"/>
      <c r="K74" s="46"/>
      <c r="L74" s="46"/>
      <c r="M74" s="48">
        <f>IF($G74="","",(MAX(VLOOKUP($G74,Lists!$M$1:$S$6,7,0),VLOOKUP($H74,Lists!$M$1:$S$6,7,0),VLOOKUP($I74,Lists!$M$1:$S$6,7,0),VLOOKUP($J74,Lists!$N$1:$S$6,6,0),VLOOKUP($K74,Lists!$P$1:$S$6,4,0),VLOOKUP($L74,Lists!$O$1:$S$6,5,0))))</f>
      </c>
      <c r="N74" s="48">
        <f>IF($D74="","",$F74*$M74)</f>
      </c>
      <c r="O74" s="49"/>
      <c r="P74" s="50"/>
    </row>
    <row r="75" spans="1:16" ht="14.25" customHeight="1">
      <c r="A75" s="46">
        <v>72</v>
      </c>
      <c r="B75" s="47"/>
      <c r="C75" s="47"/>
      <c r="D75" s="46"/>
      <c r="E75" s="46"/>
      <c r="F75" s="48">
        <f>IF($D75="","",MAX(VLOOKUP($D75,Lists!$K$1:$S$6,9,0),(VLOOKUP($E75,Lists!$L$1:$S$6,8,0))))</f>
      </c>
      <c r="G75" s="46"/>
      <c r="H75" s="46"/>
      <c r="I75" s="46"/>
      <c r="J75" s="46"/>
      <c r="K75" s="46"/>
      <c r="L75" s="46"/>
      <c r="M75" s="48">
        <f>IF($G75="","",(MAX(VLOOKUP($G75,Lists!$M$1:$S$6,7,0),VLOOKUP($H75,Lists!$M$1:$S$6,7,0),VLOOKUP($I75,Lists!$M$1:$S$6,7,0),VLOOKUP($J75,Lists!$N$1:$S$6,6,0),VLOOKUP($K75,Lists!$P$1:$S$6,4,0),VLOOKUP($L75,Lists!$O$1:$S$6,5,0))))</f>
      </c>
      <c r="N75" s="48">
        <f>IF($D75="","",$F75*$M75)</f>
      </c>
      <c r="O75" s="49"/>
      <c r="P75" s="50"/>
    </row>
    <row r="76" spans="1:16" ht="14.25" customHeight="1">
      <c r="A76" s="46">
        <v>73</v>
      </c>
      <c r="B76" s="47"/>
      <c r="C76" s="47"/>
      <c r="D76" s="46"/>
      <c r="E76" s="46"/>
      <c r="F76" s="48">
        <f>IF($D76="","",MAX(VLOOKUP($D76,Lists!$K$1:$S$6,9,0),(VLOOKUP($E76,Lists!$L$1:$S$6,8,0))))</f>
      </c>
      <c r="G76" s="46"/>
      <c r="H76" s="46"/>
      <c r="I76" s="46"/>
      <c r="J76" s="46"/>
      <c r="K76" s="46"/>
      <c r="L76" s="46"/>
      <c r="M76" s="48">
        <f>IF($G76="","",(MAX(VLOOKUP($G76,Lists!$M$1:$S$6,7,0),VLOOKUP($H76,Lists!$M$1:$S$6,7,0),VLOOKUP($I76,Lists!$M$1:$S$6,7,0),VLOOKUP($J76,Lists!$N$1:$S$6,6,0),VLOOKUP($K76,Lists!$P$1:$S$6,4,0),VLOOKUP($L76,Lists!$O$1:$S$6,5,0))))</f>
      </c>
      <c r="N76" s="48">
        <f>IF($D76="","",$F76*$M76)</f>
      </c>
      <c r="O76" s="49"/>
      <c r="P76" s="50"/>
    </row>
    <row r="77" spans="1:16" ht="14.25" customHeight="1">
      <c r="A77" s="46">
        <v>74</v>
      </c>
      <c r="B77" s="47"/>
      <c r="C77" s="47"/>
      <c r="D77" s="46"/>
      <c r="E77" s="46"/>
      <c r="F77" s="48">
        <f>IF($D77="","",MAX(VLOOKUP($D77,Lists!$K$1:$S$6,9,0),(VLOOKUP($E77,Lists!$L$1:$S$6,8,0))))</f>
      </c>
      <c r="G77" s="46"/>
      <c r="H77" s="46"/>
      <c r="I77" s="46"/>
      <c r="J77" s="46"/>
      <c r="K77" s="46"/>
      <c r="L77" s="46"/>
      <c r="M77" s="48">
        <f>IF($G77="","",(MAX(VLOOKUP($G77,Lists!$M$1:$S$6,7,0),VLOOKUP($H77,Lists!$M$1:$S$6,7,0),VLOOKUP($I77,Lists!$M$1:$S$6,7,0),VLOOKUP($J77,Lists!$N$1:$S$6,6,0),VLOOKUP($K77,Lists!$P$1:$S$6,4,0),VLOOKUP($L77,Lists!$O$1:$S$6,5,0))))</f>
      </c>
      <c r="N77" s="48">
        <f>IF($D77="","",$F77*$M77)</f>
      </c>
      <c r="O77" s="49"/>
      <c r="P77" s="50"/>
    </row>
    <row r="78" spans="1:16" ht="14.25" customHeight="1">
      <c r="A78" s="46">
        <v>75</v>
      </c>
      <c r="B78" s="47"/>
      <c r="C78" s="47"/>
      <c r="D78" s="46"/>
      <c r="E78" s="46"/>
      <c r="F78" s="48">
        <f>IF($D78="","",MAX(VLOOKUP($D78,Lists!$K$1:$S$6,9,0),(VLOOKUP($E78,Lists!$L$1:$S$6,8,0))))</f>
      </c>
      <c r="G78" s="46"/>
      <c r="H78" s="46"/>
      <c r="I78" s="46"/>
      <c r="J78" s="46"/>
      <c r="K78" s="46"/>
      <c r="L78" s="46"/>
      <c r="M78" s="48">
        <f>IF($G78="","",(MAX(VLOOKUP($G78,Lists!$M$1:$S$6,7,0),VLOOKUP($H78,Lists!$M$1:$S$6,7,0),VLOOKUP($I78,Lists!$M$1:$S$6,7,0),VLOOKUP($J78,Lists!$N$1:$S$6,6,0),VLOOKUP($K78,Lists!$P$1:$S$6,4,0),VLOOKUP($L78,Lists!$O$1:$S$6,5,0))))</f>
      </c>
      <c r="N78" s="48">
        <f>IF($D78="","",$F78*$M78)</f>
      </c>
      <c r="O78" s="49"/>
      <c r="P78" s="50"/>
    </row>
    <row r="79" spans="1:16" ht="14.25" customHeight="1">
      <c r="A79" s="46">
        <v>76</v>
      </c>
      <c r="B79" s="47"/>
      <c r="C79" s="47"/>
      <c r="D79" s="46"/>
      <c r="E79" s="46"/>
      <c r="F79" s="48">
        <f>IF($D79="","",MAX(VLOOKUP($D79,Lists!$K$1:$S$6,9,0),(VLOOKUP($E79,Lists!$L$1:$S$6,8,0))))</f>
      </c>
      <c r="G79" s="46"/>
      <c r="H79" s="46"/>
      <c r="I79" s="46"/>
      <c r="J79" s="46"/>
      <c r="K79" s="46"/>
      <c r="L79" s="46"/>
      <c r="M79" s="48">
        <f>IF($G79="","",(MAX(VLOOKUP($G79,Lists!$M$1:$S$6,7,0),VLOOKUP($H79,Lists!$M$1:$S$6,7,0),VLOOKUP($I79,Lists!$M$1:$S$6,7,0),VLOOKUP($J79,Lists!$N$1:$S$6,6,0),VLOOKUP($K79,Lists!$P$1:$S$6,4,0),VLOOKUP($L79,Lists!$O$1:$S$6,5,0))))</f>
      </c>
      <c r="N79" s="48">
        <f>IF($D79="","",$F79*$M79)</f>
      </c>
      <c r="O79" s="49"/>
      <c r="P79" s="50"/>
    </row>
    <row r="80" spans="1:16" ht="14.25" customHeight="1">
      <c r="A80" s="46">
        <v>77</v>
      </c>
      <c r="B80" s="47"/>
      <c r="C80" s="47"/>
      <c r="D80" s="46"/>
      <c r="E80" s="46"/>
      <c r="F80" s="48">
        <f>IF($D80="","",MAX(VLOOKUP($D80,Lists!$K$1:$S$6,9,0),(VLOOKUP($E80,Lists!$L$1:$S$6,8,0))))</f>
      </c>
      <c r="G80" s="46"/>
      <c r="H80" s="46"/>
      <c r="I80" s="46"/>
      <c r="J80" s="46"/>
      <c r="K80" s="46"/>
      <c r="L80" s="46"/>
      <c r="M80" s="48">
        <f>IF($G80="","",(MAX(VLOOKUP($G80,Lists!$M$1:$S$6,7,0),VLOOKUP($H80,Lists!$M$1:$S$6,7,0),VLOOKUP($I80,Lists!$M$1:$S$6,7,0),VLOOKUP($J80,Lists!$N$1:$S$6,6,0),VLOOKUP($K80,Lists!$P$1:$S$6,4,0),VLOOKUP($L80,Lists!$O$1:$S$6,5,0))))</f>
      </c>
      <c r="N80" s="48">
        <f>IF($D80="","",$F80*$M80)</f>
      </c>
      <c r="O80" s="49"/>
      <c r="P80" s="50"/>
    </row>
    <row r="81" spans="1:16" ht="14.25" customHeight="1">
      <c r="A81" s="46">
        <v>78</v>
      </c>
      <c r="B81" s="47"/>
      <c r="C81" s="47"/>
      <c r="D81" s="46"/>
      <c r="E81" s="46"/>
      <c r="F81" s="48">
        <f>IF($D81="","",MAX(VLOOKUP($D81,Lists!$K$1:$S$6,9,0),(VLOOKUP($E81,Lists!$L$1:$S$6,8,0))))</f>
      </c>
      <c r="G81" s="46"/>
      <c r="H81" s="46"/>
      <c r="I81" s="46"/>
      <c r="J81" s="46"/>
      <c r="K81" s="46"/>
      <c r="L81" s="46"/>
      <c r="M81" s="48">
        <f>IF($G81="","",(MAX(VLOOKUP($G81,Lists!$M$1:$S$6,7,0),VLOOKUP($H81,Lists!$M$1:$S$6,7,0),VLOOKUP($I81,Lists!$M$1:$S$6,7,0),VLOOKUP($J81,Lists!$N$1:$S$6,6,0),VLOOKUP($K81,Lists!$P$1:$S$6,4,0),VLOOKUP($L81,Lists!$O$1:$S$6,5,0))))</f>
      </c>
      <c r="N81" s="48">
        <f>IF($D81="","",$F81*$M81)</f>
      </c>
      <c r="O81" s="49"/>
      <c r="P81" s="50"/>
    </row>
    <row r="82" spans="1:16" ht="14.25" customHeight="1">
      <c r="A82" s="46">
        <v>79</v>
      </c>
      <c r="B82" s="47"/>
      <c r="C82" s="47"/>
      <c r="D82" s="46"/>
      <c r="E82" s="46"/>
      <c r="F82" s="48">
        <f>IF($D82="","",MAX(VLOOKUP($D82,Lists!$K$1:$S$6,9,0),(VLOOKUP($E82,Lists!$L$1:$S$6,8,0))))</f>
      </c>
      <c r="G82" s="46"/>
      <c r="H82" s="46"/>
      <c r="I82" s="46"/>
      <c r="J82" s="46"/>
      <c r="K82" s="46"/>
      <c r="L82" s="46"/>
      <c r="M82" s="48">
        <f>IF($G82="","",(MAX(VLOOKUP($G82,Lists!$M$1:$S$6,7,0),VLOOKUP($H82,Lists!$M$1:$S$6,7,0),VLOOKUP($I82,Lists!$M$1:$S$6,7,0),VLOOKUP($J82,Lists!$N$1:$S$6,6,0),VLOOKUP($K82,Lists!$P$1:$S$6,4,0),VLOOKUP($L82,Lists!$O$1:$S$6,5,0))))</f>
      </c>
      <c r="N82" s="48">
        <f>IF($D82="","",$F82*$M82)</f>
      </c>
      <c r="O82" s="49"/>
      <c r="P82" s="50"/>
    </row>
    <row r="83" spans="1:16" ht="14.25" customHeight="1">
      <c r="A83" s="46">
        <v>80</v>
      </c>
      <c r="B83" s="47"/>
      <c r="C83" s="47"/>
      <c r="D83" s="46"/>
      <c r="E83" s="46"/>
      <c r="F83" s="48">
        <f>IF($D83="","",MAX(VLOOKUP($D83,Lists!$K$1:$S$6,9,0),(VLOOKUP($E83,Lists!$L$1:$S$6,8,0))))</f>
      </c>
      <c r="G83" s="46"/>
      <c r="H83" s="46"/>
      <c r="I83" s="46"/>
      <c r="J83" s="46"/>
      <c r="K83" s="46"/>
      <c r="L83" s="46"/>
      <c r="M83" s="48">
        <f>IF($G83="","",(MAX(VLOOKUP($G83,Lists!$M$1:$S$6,7,0),VLOOKUP($H83,Lists!$M$1:$S$6,7,0),VLOOKUP($I83,Lists!$M$1:$S$6,7,0),VLOOKUP($J83,Lists!$N$1:$S$6,6,0),VLOOKUP($K83,Lists!$P$1:$S$6,4,0),VLOOKUP($L83,Lists!$O$1:$S$6,5,0))))</f>
      </c>
      <c r="N83" s="48">
        <f>IF($D83="","",$F83*$M83)</f>
      </c>
      <c r="O83" s="49"/>
      <c r="P83" s="50"/>
    </row>
    <row r="84" spans="1:16" ht="14.25" customHeight="1">
      <c r="A84" s="46">
        <v>81</v>
      </c>
      <c r="B84" s="47"/>
      <c r="C84" s="47"/>
      <c r="D84" s="46"/>
      <c r="E84" s="46"/>
      <c r="F84" s="48">
        <f>IF($D84="","",MAX(VLOOKUP($D84,Lists!$K$1:$S$6,9,0),(VLOOKUP($E84,Lists!$L$1:$S$6,8,0))))</f>
      </c>
      <c r="G84" s="46"/>
      <c r="H84" s="46"/>
      <c r="I84" s="46"/>
      <c r="J84" s="46"/>
      <c r="K84" s="46"/>
      <c r="L84" s="46"/>
      <c r="M84" s="48">
        <f>IF($G84="","",(MAX(VLOOKUP($G84,Lists!$M$1:$S$6,7,0),VLOOKUP($H84,Lists!$M$1:$S$6,7,0),VLOOKUP($I84,Lists!$M$1:$S$6,7,0),VLOOKUP($J84,Lists!$N$1:$S$6,6,0),VLOOKUP($K84,Lists!$P$1:$S$6,4,0),VLOOKUP($L84,Lists!$O$1:$S$6,5,0))))</f>
      </c>
      <c r="N84" s="48">
        <f>IF($D84="","",$F84*$M84)</f>
      </c>
      <c r="O84" s="49"/>
      <c r="P84" s="50"/>
    </row>
    <row r="85" spans="1:16" ht="14.25" customHeight="1">
      <c r="A85" s="46">
        <v>82</v>
      </c>
      <c r="B85" s="47"/>
      <c r="C85" s="47"/>
      <c r="D85" s="46"/>
      <c r="E85" s="46"/>
      <c r="F85" s="48">
        <f>IF($D85="","",MAX(VLOOKUP($D85,Lists!$K$1:$S$6,9,0),(VLOOKUP($E85,Lists!$L$1:$S$6,8,0))))</f>
      </c>
      <c r="G85" s="46"/>
      <c r="H85" s="46"/>
      <c r="I85" s="46"/>
      <c r="J85" s="46"/>
      <c r="K85" s="46"/>
      <c r="L85" s="46"/>
      <c r="M85" s="48">
        <f>IF($G85="","",(MAX(VLOOKUP($G85,Lists!$M$1:$S$6,7,0),VLOOKUP($H85,Lists!$M$1:$S$6,7,0),VLOOKUP($I85,Lists!$M$1:$S$6,7,0),VLOOKUP($J85,Lists!$N$1:$S$6,6,0),VLOOKUP($K85,Lists!$P$1:$S$6,4,0),VLOOKUP($L85,Lists!$O$1:$S$6,5,0))))</f>
      </c>
      <c r="N85" s="48">
        <f>IF($D85="","",$F85*$M85)</f>
      </c>
      <c r="O85" s="49"/>
      <c r="P85" s="50"/>
    </row>
    <row r="86" spans="1:16" ht="14.25" customHeight="1">
      <c r="A86" s="46">
        <v>83</v>
      </c>
      <c r="B86" s="47"/>
      <c r="C86" s="47"/>
      <c r="D86" s="46"/>
      <c r="E86" s="46"/>
      <c r="F86" s="48">
        <f>IF($D86="","",MAX(VLOOKUP($D86,Lists!$K$1:$S$6,9,0),(VLOOKUP($E86,Lists!$L$1:$S$6,8,0))))</f>
      </c>
      <c r="G86" s="46"/>
      <c r="H86" s="46"/>
      <c r="I86" s="46"/>
      <c r="J86" s="46"/>
      <c r="K86" s="46"/>
      <c r="L86" s="46"/>
      <c r="M86" s="48">
        <f>IF($G86="","",(MAX(VLOOKUP($G86,Lists!$M$1:$S$6,7,0),VLOOKUP($H86,Lists!$M$1:$S$6,7,0),VLOOKUP($I86,Lists!$M$1:$S$6,7,0),VLOOKUP($J86,Lists!$N$1:$S$6,6,0),VLOOKUP($K86,Lists!$P$1:$S$6,4,0),VLOOKUP($L86,Lists!$O$1:$S$6,5,0))))</f>
      </c>
      <c r="N86" s="48">
        <f>IF($D86="","",$F86*$M86)</f>
      </c>
      <c r="O86" s="49"/>
      <c r="P86" s="50"/>
    </row>
    <row r="87" spans="1:16" ht="14.25" customHeight="1">
      <c r="A87" s="46">
        <v>84</v>
      </c>
      <c r="B87" s="47"/>
      <c r="C87" s="47"/>
      <c r="D87" s="46"/>
      <c r="E87" s="46"/>
      <c r="F87" s="48">
        <f>IF($D87="","",MAX(VLOOKUP($D87,Lists!$K$1:$S$6,9,0),(VLOOKUP($E87,Lists!$L$1:$S$6,8,0))))</f>
      </c>
      <c r="G87" s="46"/>
      <c r="H87" s="46"/>
      <c r="I87" s="46"/>
      <c r="J87" s="46"/>
      <c r="K87" s="46"/>
      <c r="L87" s="46"/>
      <c r="M87" s="48">
        <f>IF($G87="","",(MAX(VLOOKUP($G87,Lists!$M$1:$S$6,7,0),VLOOKUP($H87,Lists!$M$1:$S$6,7,0),VLOOKUP($I87,Lists!$M$1:$S$6,7,0),VLOOKUP($J87,Lists!$N$1:$S$6,6,0),VLOOKUP($K87,Lists!$P$1:$S$6,4,0),VLOOKUP($L87,Lists!$O$1:$S$6,5,0))))</f>
      </c>
      <c r="N87" s="48">
        <f>IF($D87="","",$F87*$M87)</f>
      </c>
      <c r="O87" s="49"/>
      <c r="P87" s="50"/>
    </row>
    <row r="88" spans="1:16" ht="14.25" customHeight="1">
      <c r="A88" s="46">
        <v>85</v>
      </c>
      <c r="B88" s="47"/>
      <c r="C88" s="47"/>
      <c r="D88" s="46"/>
      <c r="E88" s="46"/>
      <c r="F88" s="48">
        <f>IF($D88="","",MAX(VLOOKUP($D88,Lists!$K$1:$S$6,9,0),(VLOOKUP($E88,Lists!$L$1:$S$6,8,0))))</f>
      </c>
      <c r="G88" s="46"/>
      <c r="H88" s="46"/>
      <c r="I88" s="46"/>
      <c r="J88" s="46"/>
      <c r="K88" s="46"/>
      <c r="L88" s="46"/>
      <c r="M88" s="48">
        <f>IF($G88="","",(MAX(VLOOKUP($G88,Lists!$M$1:$S$6,7,0),VLOOKUP($H88,Lists!$M$1:$S$6,7,0),VLOOKUP($I88,Lists!$M$1:$S$6,7,0),VLOOKUP($J88,Lists!$N$1:$S$6,6,0),VLOOKUP($K88,Lists!$P$1:$S$6,4,0),VLOOKUP($L88,Lists!$O$1:$S$6,5,0))))</f>
      </c>
      <c r="N88" s="48">
        <f>IF($D88="","",$F88*$M88)</f>
      </c>
      <c r="O88" s="49"/>
      <c r="P88" s="50"/>
    </row>
    <row r="89" spans="1:16" ht="14.25" customHeight="1">
      <c r="A89" s="46">
        <v>86</v>
      </c>
      <c r="B89" s="47"/>
      <c r="C89" s="47"/>
      <c r="D89" s="46"/>
      <c r="E89" s="46"/>
      <c r="F89" s="48">
        <f>IF($D89="","",MAX(VLOOKUP($D89,Lists!$K$1:$S$6,9,0),(VLOOKUP($E89,Lists!$L$1:$S$6,8,0))))</f>
      </c>
      <c r="G89" s="46"/>
      <c r="H89" s="46"/>
      <c r="I89" s="46"/>
      <c r="J89" s="46"/>
      <c r="K89" s="46"/>
      <c r="L89" s="46"/>
      <c r="M89" s="48">
        <f>IF($G89="","",(MAX(VLOOKUP($G89,Lists!$M$1:$S$6,7,0),VLOOKUP($H89,Lists!$M$1:$S$6,7,0),VLOOKUP($I89,Lists!$M$1:$S$6,7,0),VLOOKUP($J89,Lists!$N$1:$S$6,6,0),VLOOKUP($K89,Lists!$P$1:$S$6,4,0),VLOOKUP($L89,Lists!$O$1:$S$6,5,0))))</f>
      </c>
      <c r="N89" s="48">
        <f>IF($D89="","",$F89*$M89)</f>
      </c>
      <c r="O89" s="49"/>
      <c r="P89" s="50"/>
    </row>
    <row r="90" spans="1:16" ht="14.25" customHeight="1">
      <c r="A90" s="46">
        <v>87</v>
      </c>
      <c r="B90" s="47"/>
      <c r="C90" s="47"/>
      <c r="D90" s="46"/>
      <c r="E90" s="46"/>
      <c r="F90" s="48">
        <f>IF($D90="","",MAX(VLOOKUP($D90,Lists!$K$1:$S$6,9,0),(VLOOKUP($E90,Lists!$L$1:$S$6,8,0))))</f>
      </c>
      <c r="G90" s="46"/>
      <c r="H90" s="46"/>
      <c r="I90" s="46"/>
      <c r="J90" s="46"/>
      <c r="K90" s="46"/>
      <c r="L90" s="46"/>
      <c r="M90" s="48">
        <f>IF($G90="","",(MAX(VLOOKUP($G90,Lists!$M$1:$S$6,7,0),VLOOKUP($H90,Lists!$M$1:$S$6,7,0),VLOOKUP($I90,Lists!$M$1:$S$6,7,0),VLOOKUP($J90,Lists!$N$1:$S$6,6,0),VLOOKUP($K90,Lists!$P$1:$S$6,4,0),VLOOKUP($L90,Lists!$O$1:$S$6,5,0))))</f>
      </c>
      <c r="N90" s="48">
        <f>IF($D90="","",$F90*$M90)</f>
      </c>
      <c r="O90" s="49"/>
      <c r="P90" s="50"/>
    </row>
    <row r="91" spans="1:16" ht="14.25" customHeight="1">
      <c r="A91" s="46">
        <v>88</v>
      </c>
      <c r="B91" s="47"/>
      <c r="C91" s="47"/>
      <c r="D91" s="46"/>
      <c r="E91" s="46"/>
      <c r="F91" s="48">
        <f>IF($D91="","",MAX(VLOOKUP($D91,Lists!$K$1:$S$6,9,0),(VLOOKUP($E91,Lists!$L$1:$S$6,8,0))))</f>
      </c>
      <c r="G91" s="46"/>
      <c r="H91" s="46"/>
      <c r="I91" s="46"/>
      <c r="J91" s="46"/>
      <c r="K91" s="46"/>
      <c r="L91" s="46"/>
      <c r="M91" s="48">
        <f>IF($G91="","",(MAX(VLOOKUP($G91,Lists!$M$1:$S$6,7,0),VLOOKUP($H91,Lists!$M$1:$S$6,7,0),VLOOKUP($I91,Lists!$M$1:$S$6,7,0),VLOOKUP($J91,Lists!$N$1:$S$6,6,0),VLOOKUP($K91,Lists!$P$1:$S$6,4,0),VLOOKUP($L91,Lists!$O$1:$S$6,5,0))))</f>
      </c>
      <c r="N91" s="48">
        <f>IF($D91="","",$F91*$M91)</f>
      </c>
      <c r="O91" s="49"/>
      <c r="P91" s="50"/>
    </row>
    <row r="92" spans="1:16" ht="14.25" customHeight="1">
      <c r="A92" s="46">
        <v>89</v>
      </c>
      <c r="B92" s="47"/>
      <c r="C92" s="47"/>
      <c r="D92" s="46"/>
      <c r="E92" s="46"/>
      <c r="F92" s="48">
        <f>IF($D92="","",MAX(VLOOKUP($D92,Lists!$K$1:$S$6,9,0),(VLOOKUP($E92,Lists!$L$1:$S$6,8,0))))</f>
      </c>
      <c r="G92" s="46"/>
      <c r="H92" s="46"/>
      <c r="I92" s="46"/>
      <c r="J92" s="46"/>
      <c r="K92" s="46"/>
      <c r="L92" s="46"/>
      <c r="M92" s="48">
        <f>IF($G92="","",(MAX(VLOOKUP($G92,Lists!$M$1:$S$6,7,0),VLOOKUP($H92,Lists!$M$1:$S$6,7,0),VLOOKUP($I92,Lists!$M$1:$S$6,7,0),VLOOKUP($J92,Lists!$N$1:$S$6,6,0),VLOOKUP($K92,Lists!$P$1:$S$6,4,0),VLOOKUP($L92,Lists!$O$1:$S$6,5,0))))</f>
      </c>
      <c r="N92" s="48">
        <f>IF($D92="","",$F92*$M92)</f>
      </c>
      <c r="O92" s="49"/>
      <c r="P92" s="50"/>
    </row>
    <row r="93" spans="1:16" ht="14.25" customHeight="1">
      <c r="A93" s="46">
        <v>90</v>
      </c>
      <c r="B93" s="47"/>
      <c r="C93" s="47"/>
      <c r="D93" s="46"/>
      <c r="E93" s="46"/>
      <c r="F93" s="48">
        <f>IF($D93="","",MAX(VLOOKUP($D93,Lists!$K$1:$S$6,9,0),(VLOOKUP($E93,Lists!$L$1:$S$6,8,0))))</f>
      </c>
      <c r="G93" s="46"/>
      <c r="H93" s="46"/>
      <c r="I93" s="46"/>
      <c r="J93" s="46"/>
      <c r="K93" s="46"/>
      <c r="L93" s="46"/>
      <c r="M93" s="48">
        <f>IF($G93="","",(MAX(VLOOKUP($G93,Lists!$M$1:$S$6,7,0),VLOOKUP($H93,Lists!$M$1:$S$6,7,0),VLOOKUP($I93,Lists!$M$1:$S$6,7,0),VLOOKUP($J93,Lists!$N$1:$S$6,6,0),VLOOKUP($K93,Lists!$P$1:$S$6,4,0),VLOOKUP($L93,Lists!$O$1:$S$6,5,0))))</f>
      </c>
      <c r="N93" s="48">
        <f>IF($D93="","",$F93*$M93)</f>
      </c>
      <c r="O93" s="49"/>
      <c r="P93" s="50"/>
    </row>
    <row r="94" spans="1:16" ht="14.25" customHeight="1">
      <c r="A94" s="46">
        <v>91</v>
      </c>
      <c r="B94" s="47"/>
      <c r="C94" s="47"/>
      <c r="D94" s="46"/>
      <c r="E94" s="46"/>
      <c r="F94" s="48">
        <f>IF($D94="","",MAX(VLOOKUP($D94,Lists!$K$1:$S$6,9,0),(VLOOKUP($E94,Lists!$L$1:$S$6,8,0))))</f>
      </c>
      <c r="G94" s="46"/>
      <c r="H94" s="46"/>
      <c r="I94" s="46"/>
      <c r="J94" s="46"/>
      <c r="K94" s="46"/>
      <c r="L94" s="46"/>
      <c r="M94" s="48">
        <f>IF($G94="","",(MAX(VLOOKUP($G94,Lists!$M$1:$S$6,7,0),VLOOKUP($H94,Lists!$M$1:$S$6,7,0),VLOOKUP($I94,Lists!$M$1:$S$6,7,0),VLOOKUP($J94,Lists!$N$1:$S$6,6,0),VLOOKUP($K94,Lists!$P$1:$S$6,4,0),VLOOKUP($L94,Lists!$O$1:$S$6,5,0))))</f>
      </c>
      <c r="N94" s="48">
        <f>IF($D94="","",$F94*$M94)</f>
      </c>
      <c r="O94" s="49"/>
      <c r="P94" s="50"/>
    </row>
    <row r="95" spans="1:16" ht="14.25" customHeight="1">
      <c r="A95" s="46">
        <v>92</v>
      </c>
      <c r="B95" s="47"/>
      <c r="C95" s="47"/>
      <c r="D95" s="46"/>
      <c r="E95" s="46"/>
      <c r="F95" s="48">
        <f>IF($D95="","",MAX(VLOOKUP($D95,Lists!$K$1:$S$6,9,0),(VLOOKUP($E95,Lists!$L$1:$S$6,8,0))))</f>
      </c>
      <c r="G95" s="46"/>
      <c r="H95" s="46"/>
      <c r="I95" s="46"/>
      <c r="J95" s="46"/>
      <c r="K95" s="46"/>
      <c r="L95" s="46"/>
      <c r="M95" s="48">
        <f>IF($G95="","",(MAX(VLOOKUP($G95,Lists!$M$1:$S$6,7,0),VLOOKUP($H95,Lists!$M$1:$S$6,7,0),VLOOKUP($I95,Lists!$M$1:$S$6,7,0),VLOOKUP($J95,Lists!$N$1:$S$6,6,0),VLOOKUP($K95,Lists!$P$1:$S$6,4,0),VLOOKUP($L95,Lists!$O$1:$S$6,5,0))))</f>
      </c>
      <c r="N95" s="48">
        <f>IF($D95="","",$F95*$M95)</f>
      </c>
      <c r="O95" s="49"/>
      <c r="P95" s="50"/>
    </row>
    <row r="96" spans="1:16" ht="14.25" customHeight="1">
      <c r="A96" s="46">
        <v>93</v>
      </c>
      <c r="B96" s="47"/>
      <c r="C96" s="47"/>
      <c r="D96" s="46"/>
      <c r="E96" s="46"/>
      <c r="F96" s="48">
        <f>IF($D96="","",MAX(VLOOKUP($D96,Lists!$K$1:$S$6,9,0),(VLOOKUP($E96,Lists!$L$1:$S$6,8,0))))</f>
      </c>
      <c r="G96" s="46"/>
      <c r="H96" s="46"/>
      <c r="I96" s="46"/>
      <c r="J96" s="46"/>
      <c r="K96" s="46"/>
      <c r="L96" s="46"/>
      <c r="M96" s="48">
        <f>IF($G96="","",(MAX(VLOOKUP($G96,Lists!$M$1:$S$6,7,0),VLOOKUP($H96,Lists!$M$1:$S$6,7,0),VLOOKUP($I96,Lists!$M$1:$S$6,7,0),VLOOKUP($J96,Lists!$N$1:$S$6,6,0),VLOOKUP($K96,Lists!$P$1:$S$6,4,0),VLOOKUP($L96,Lists!$O$1:$S$6,5,0))))</f>
      </c>
      <c r="N96" s="48">
        <f>IF($D96="","",$F96*$M96)</f>
      </c>
      <c r="O96" s="49"/>
      <c r="P96" s="50"/>
    </row>
    <row r="97" spans="1:16" ht="14.25" customHeight="1">
      <c r="A97" s="46">
        <v>94</v>
      </c>
      <c r="B97" s="47"/>
      <c r="C97" s="47"/>
      <c r="D97" s="46"/>
      <c r="E97" s="46"/>
      <c r="F97" s="48">
        <f>IF($D97="","",MAX(VLOOKUP($D97,Lists!$K$1:$S$6,9,0),(VLOOKUP($E97,Lists!$L$1:$S$6,8,0))))</f>
      </c>
      <c r="G97" s="46"/>
      <c r="H97" s="46"/>
      <c r="I97" s="46"/>
      <c r="J97" s="46"/>
      <c r="K97" s="46"/>
      <c r="L97" s="46"/>
      <c r="M97" s="48">
        <f>IF($G97="","",(MAX(VLOOKUP($G97,Lists!$M$1:$S$6,7,0),VLOOKUP($H97,Lists!$M$1:$S$6,7,0),VLOOKUP($I97,Lists!$M$1:$S$6,7,0),VLOOKUP($J97,Lists!$N$1:$S$6,6,0),VLOOKUP($K97,Lists!$P$1:$S$6,4,0),VLOOKUP($L97,Lists!$O$1:$S$6,5,0))))</f>
      </c>
      <c r="N97" s="48">
        <f>IF($D97="","",$F97*$M97)</f>
      </c>
      <c r="O97" s="49"/>
      <c r="P97" s="50"/>
    </row>
    <row r="98" spans="1:16" ht="14.25" customHeight="1">
      <c r="A98" s="46">
        <v>95</v>
      </c>
      <c r="B98" s="47"/>
      <c r="C98" s="47"/>
      <c r="D98" s="46"/>
      <c r="E98" s="46"/>
      <c r="F98" s="48">
        <f>IF($D98="","",MAX(VLOOKUP($D98,Lists!$K$1:$S$6,9,0),(VLOOKUP($E98,Lists!$L$1:$S$6,8,0))))</f>
      </c>
      <c r="G98" s="46"/>
      <c r="H98" s="46"/>
      <c r="I98" s="46"/>
      <c r="J98" s="46"/>
      <c r="K98" s="46"/>
      <c r="L98" s="46"/>
      <c r="M98" s="48">
        <f>IF($G98="","",(MAX(VLOOKUP($G98,Lists!$M$1:$S$6,7,0),VLOOKUP($H98,Lists!$M$1:$S$6,7,0),VLOOKUP($I98,Lists!$M$1:$S$6,7,0),VLOOKUP($J98,Lists!$N$1:$S$6,6,0),VLOOKUP($K98,Lists!$P$1:$S$6,4,0),VLOOKUP($L98,Lists!$O$1:$S$6,5,0))))</f>
      </c>
      <c r="N98" s="48">
        <f>IF($D98="","",$F98*$M98)</f>
      </c>
      <c r="O98" s="49"/>
      <c r="P98" s="50"/>
    </row>
    <row r="99" spans="1:16" ht="14.25" customHeight="1">
      <c r="A99" s="46">
        <v>96</v>
      </c>
      <c r="B99" s="47"/>
      <c r="C99" s="47"/>
      <c r="D99" s="46"/>
      <c r="E99" s="46"/>
      <c r="F99" s="48">
        <f>IF($D99="","",MAX(VLOOKUP($D99,Lists!$K$1:$S$6,9,0),(VLOOKUP($E99,Lists!$L$1:$S$6,8,0))))</f>
      </c>
      <c r="G99" s="46"/>
      <c r="H99" s="46"/>
      <c r="I99" s="46"/>
      <c r="J99" s="46"/>
      <c r="K99" s="46"/>
      <c r="L99" s="46"/>
      <c r="M99" s="48">
        <f>IF($G99="","",(MAX(VLOOKUP($G99,Lists!$M$1:$S$6,7,0),VLOOKUP($H99,Lists!$M$1:$S$6,7,0),VLOOKUP($I99,Lists!$M$1:$S$6,7,0),VLOOKUP($J99,Lists!$N$1:$S$6,6,0),VLOOKUP($K99,Lists!$P$1:$S$6,4,0),VLOOKUP($L99,Lists!$O$1:$S$6,5,0))))</f>
      </c>
      <c r="N99" s="48">
        <f>IF($D99="","",$F99*$M99)</f>
      </c>
      <c r="O99" s="49"/>
      <c r="P99" s="50"/>
    </row>
    <row r="100" spans="1:16" ht="14.25" customHeight="1">
      <c r="A100" s="46">
        <v>97</v>
      </c>
      <c r="B100" s="47"/>
      <c r="C100" s="47"/>
      <c r="D100" s="46"/>
      <c r="E100" s="46"/>
      <c r="F100" s="48">
        <f>IF($D100="","",MAX(VLOOKUP($D100,Lists!$K$1:$S$6,9,0),(VLOOKUP($E100,Lists!$L$1:$S$6,8,0))))</f>
      </c>
      <c r="G100" s="46"/>
      <c r="H100" s="46"/>
      <c r="I100" s="46"/>
      <c r="J100" s="46"/>
      <c r="K100" s="46"/>
      <c r="L100" s="46"/>
      <c r="M100" s="48">
        <f>IF($G100="","",(MAX(VLOOKUP($G100,Lists!$M$1:$S$6,7,0),VLOOKUP($H100,Lists!$M$1:$S$6,7,0),VLOOKUP($I100,Lists!$M$1:$S$6,7,0),VLOOKUP($J100,Lists!$N$1:$S$6,6,0),VLOOKUP($K100,Lists!$P$1:$S$6,4,0),VLOOKUP($L100,Lists!$O$1:$S$6,5,0))))</f>
      </c>
      <c r="N100" s="48">
        <f>IF($D100="","",$F100*$M100)</f>
      </c>
      <c r="O100" s="49"/>
      <c r="P100" s="50"/>
    </row>
    <row r="101" spans="1:16" ht="14.25" customHeight="1">
      <c r="A101" s="46">
        <v>98</v>
      </c>
      <c r="B101" s="47"/>
      <c r="C101" s="47"/>
      <c r="D101" s="46"/>
      <c r="E101" s="46"/>
      <c r="F101" s="48">
        <f>IF($D101="","",MAX(VLOOKUP($D101,Lists!$K$1:$S$6,9,0),(VLOOKUP($E101,Lists!$L$1:$S$6,8,0))))</f>
      </c>
      <c r="G101" s="46"/>
      <c r="H101" s="46"/>
      <c r="I101" s="46"/>
      <c r="J101" s="46"/>
      <c r="K101" s="46"/>
      <c r="L101" s="46"/>
      <c r="M101" s="48">
        <f>IF($G101="","",(MAX(VLOOKUP($G101,Lists!$M$1:$S$6,7,0),VLOOKUP($H101,Lists!$M$1:$S$6,7,0),VLOOKUP($I101,Lists!$M$1:$S$6,7,0),VLOOKUP($J101,Lists!$N$1:$S$6,6,0),VLOOKUP($K101,Lists!$P$1:$S$6,4,0),VLOOKUP($L101,Lists!$O$1:$S$6,5,0))))</f>
      </c>
      <c r="N101" s="48">
        <f>IF($D101="","",$F101*$M101)</f>
      </c>
      <c r="O101" s="49"/>
      <c r="P101" s="50"/>
    </row>
    <row r="102" spans="1:16" ht="14.25" customHeight="1">
      <c r="A102" s="46">
        <v>99</v>
      </c>
      <c r="B102" s="47"/>
      <c r="C102" s="47"/>
      <c r="D102" s="46"/>
      <c r="E102" s="46"/>
      <c r="F102" s="48">
        <f>IF($D102="","",MAX(VLOOKUP($D102,Lists!$K$1:$S$6,9,0),(VLOOKUP($E102,Lists!$L$1:$S$6,8,0))))</f>
      </c>
      <c r="G102" s="46"/>
      <c r="H102" s="46"/>
      <c r="I102" s="46"/>
      <c r="J102" s="46"/>
      <c r="K102" s="46"/>
      <c r="L102" s="46"/>
      <c r="M102" s="48">
        <f>IF($G102="","",(MAX(VLOOKUP($G102,Lists!$M$1:$S$6,7,0),VLOOKUP($H102,Lists!$M$1:$S$6,7,0),VLOOKUP($I102,Lists!$M$1:$S$6,7,0),VLOOKUP($J102,Lists!$N$1:$S$6,6,0),VLOOKUP($K102,Lists!$P$1:$S$6,4,0),VLOOKUP($L102,Lists!$O$1:$S$6,5,0))))</f>
      </c>
      <c r="N102" s="48">
        <f>IF($D102="","",$F102*$M102)</f>
      </c>
      <c r="O102" s="49"/>
      <c r="P102" s="50"/>
    </row>
    <row r="103" spans="1:16" ht="14.25" customHeight="1">
      <c r="A103" s="46">
        <v>100</v>
      </c>
      <c r="B103" s="47"/>
      <c r="C103" s="47"/>
      <c r="D103" s="46"/>
      <c r="E103" s="46"/>
      <c r="F103" s="48">
        <f>IF($D103="","",MAX(VLOOKUP($D103,Lists!$K$1:$S$6,9,0),(VLOOKUP($E103,Lists!$L$1:$S$6,8,0))))</f>
      </c>
      <c r="G103" s="46"/>
      <c r="H103" s="46"/>
      <c r="I103" s="46"/>
      <c r="J103" s="46"/>
      <c r="K103" s="46"/>
      <c r="L103" s="46"/>
      <c r="M103" s="48">
        <f>IF($G103="","",(MAX(VLOOKUP($G103,Lists!$M$1:$S$6,7,0),VLOOKUP($H103,Lists!$M$1:$S$6,7,0),VLOOKUP($I103,Lists!$M$1:$S$6,7,0),VLOOKUP($J103,Lists!$N$1:$S$6,6,0),VLOOKUP($K103,Lists!$P$1:$S$6,4,0),VLOOKUP($L103,Lists!$O$1:$S$6,5,0))))</f>
      </c>
      <c r="N103" s="48">
        <f>IF($D103="","",$F103*$M103)</f>
      </c>
      <c r="O103" s="49"/>
      <c r="P103" s="50"/>
    </row>
  </sheetData>
  <mergeCells count="11">
    <mergeCell ref="P2:P3"/>
    <mergeCell ref="G2:L2"/>
    <mergeCell ref="O2:O3"/>
    <mergeCell ref="D2:E2"/>
    <mergeCell ref="N2:N3"/>
    <mergeCell ref="C2:C3"/>
    <mergeCell ref="M2:M3"/>
    <mergeCell ref="B2:B3"/>
    <mergeCell ref="D1:E1"/>
    <mergeCell ref="A2:A3"/>
    <mergeCell ref="F2:F3"/>
  </mergeCells>
  <conditionalFormatting sqref="N4:N103">
    <cfRule type="cellIs" priority="1" dxfId="0" operator="lessThan" stopIfTrue="1">
      <formula>0</formula>
    </cfRule>
  </conditionalFormatting>
  <printOptions/>
  <pageMargins left="0.699999988079071" right="0.699999988079071" top="0.75" bottom="0.75" header="0.30000001192092896" footer="0.30000001192092896"/>
  <pageSetup horizontalDpi="300" verticalDpi="300" orientation="portrait" paperSize="9"/>
  <headerFooter alignWithMargins="0">
    <oddFooter>&amp;C&amp;"ヒラギノ角ゴ ProN W3,Regular"&amp;12&amp;K000000&amp;P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03"/>
  <sheetViews>
    <sheetView showGridLines="0" workbookViewId="0" topLeftCell="A1">
      <selection activeCell="A1" sqref="A1"/>
    </sheetView>
  </sheetViews>
  <sheetFormatPr defaultColWidth="10.28125" defaultRowHeight="14.25" customHeight="1"/>
  <cols>
    <col min="1" max="1" width="3.421875" style="52" customWidth="1"/>
    <col min="2" max="2" width="18.421875" style="52" customWidth="1"/>
    <col min="3" max="3" width="52.8515625" style="52" customWidth="1"/>
    <col min="4" max="4" width="20.7109375" style="52" customWidth="1"/>
    <col min="5" max="5" width="30.7109375" style="52" customWidth="1"/>
    <col min="6" max="6" width="8.421875" style="52" customWidth="1"/>
    <col min="7" max="11" width="19.28125" style="52" customWidth="1"/>
    <col min="12" max="12" width="15.28125" style="52" customWidth="1"/>
    <col min="13" max="13" width="10.421875" style="52" customWidth="1"/>
    <col min="14" max="14" width="10.28125" style="52" customWidth="1"/>
    <col min="15" max="15" width="63.140625" style="52" customWidth="1"/>
    <col min="16" max="16" width="17.28125" style="52" customWidth="1"/>
    <col min="17" max="256" width="9.140625" style="52" customWidth="1"/>
  </cols>
  <sheetData>
    <row r="1" spans="1:17" ht="45" customHeight="1">
      <c r="A1" s="30"/>
      <c r="B1" s="19" t="s">
        <v>0</v>
      </c>
      <c r="C1" s="31"/>
      <c r="D1" s="20" t="s">
        <v>111</v>
      </c>
      <c r="E1" s="21"/>
      <c r="F1" s="21"/>
      <c r="G1" s="32"/>
      <c r="H1" s="32"/>
      <c r="I1" s="32"/>
      <c r="J1" s="32"/>
      <c r="K1" s="32"/>
      <c r="L1" s="32"/>
      <c r="M1" s="33"/>
      <c r="N1" s="33"/>
      <c r="O1" s="53" t="s">
        <v>112</v>
      </c>
      <c r="P1" s="54">
        <f>COUNTIF(Q1:Q103,"OPEN")</f>
        <v>0</v>
      </c>
      <c r="Q1" s="22"/>
    </row>
    <row r="2" spans="1:17" ht="15" customHeight="1">
      <c r="A2" s="39" t="s">
        <v>94</v>
      </c>
      <c r="B2" s="36" t="s">
        <v>95</v>
      </c>
      <c r="C2" s="37" t="s">
        <v>58</v>
      </c>
      <c r="D2" s="55" t="s">
        <v>113</v>
      </c>
      <c r="E2" s="56"/>
      <c r="F2" s="39" t="s">
        <v>97</v>
      </c>
      <c r="G2" s="37" t="s">
        <v>114</v>
      </c>
      <c r="H2" s="38"/>
      <c r="I2" s="38"/>
      <c r="J2" s="38"/>
      <c r="K2" s="38"/>
      <c r="L2" s="38"/>
      <c r="M2" s="39" t="s">
        <v>115</v>
      </c>
      <c r="N2" s="40" t="s">
        <v>116</v>
      </c>
      <c r="O2" s="39" t="str">
        <f>Lists!V24</f>
        <v>Opportunity Pursuit Plan
(suggested for Opp Factors &gt;8.0)
May reference external planning document_x0000__x000E__x0019__x000E_5_x000E_8_x000E_</v>
      </c>
      <c r="P2" s="39" t="s">
        <v>118</v>
      </c>
      <c r="Q2" s="39" t="s">
        <v>119</v>
      </c>
    </row>
    <row r="3" spans="1:17" ht="28.5" customHeight="1">
      <c r="A3" s="44"/>
      <c r="B3" s="42"/>
      <c r="C3" s="38"/>
      <c r="D3" s="43" t="s">
        <v>103</v>
      </c>
      <c r="E3" s="43" t="s">
        <v>104</v>
      </c>
      <c r="F3" s="44"/>
      <c r="G3" s="43" t="s">
        <v>120</v>
      </c>
      <c r="H3" s="43" t="s">
        <v>121</v>
      </c>
      <c r="I3" s="43" t="s">
        <v>122</v>
      </c>
      <c r="J3" s="43" t="s">
        <v>123</v>
      </c>
      <c r="K3" s="43" t="s">
        <v>124</v>
      </c>
      <c r="L3" s="43" t="s">
        <v>125</v>
      </c>
      <c r="M3" s="44"/>
      <c r="N3" s="45"/>
      <c r="O3" s="44"/>
      <c r="P3" s="44"/>
      <c r="Q3" s="44"/>
    </row>
    <row r="4" spans="1:17" ht="14.25" customHeight="1">
      <c r="A4" s="57">
        <v>1</v>
      </c>
      <c r="B4" s="47"/>
      <c r="C4" s="47"/>
      <c r="D4" s="46"/>
      <c r="E4" s="46"/>
      <c r="F4" s="48">
        <f>IF($D4="","",MAX(VLOOKUP($D4,Lists!$K$1:$S$6,9,0),(VLOOKUP($E4,Lists!$L$1:$S$6,8,0))))</f>
      </c>
      <c r="G4" s="46"/>
      <c r="H4" s="46"/>
      <c r="I4" s="46"/>
      <c r="J4" s="46"/>
      <c r="K4" s="46"/>
      <c r="L4" s="46"/>
      <c r="M4" s="48">
        <f>IF($G4="","",(MAX(VLOOKUP($G4,Lists!$M$1:$S$6,7,0),VLOOKUP($H4,Lists!$M$1:$S$6,7,0),VLOOKUP($I4,Lists!$M$1:$S$6,7,0),VLOOKUP($J4,Lists!$M$1:$S$6,7,0),VLOOKUP($K4,Lists!$R$1:$S$6,2,0),VLOOKUP($L4,Lists!$Q$1:$S$6,3,0))))</f>
      </c>
      <c r="N4" s="48">
        <f>IF($D4="","",$F4*$M4)</f>
      </c>
      <c r="O4" s="47"/>
      <c r="P4" s="58"/>
      <c r="Q4" s="58"/>
    </row>
    <row r="5" spans="1:17" ht="14.25" customHeight="1">
      <c r="A5" s="59">
        <v>2</v>
      </c>
      <c r="B5" s="47"/>
      <c r="C5" s="47"/>
      <c r="D5" s="46"/>
      <c r="E5" s="46"/>
      <c r="F5" s="48">
        <f>IF($D5="","",MAX(VLOOKUP($D5,Lists!$K$1:$S$6,9,0),(VLOOKUP($E5,Lists!$L$1:$S$6,8,0))))</f>
      </c>
      <c r="G5" s="46"/>
      <c r="H5" s="46"/>
      <c r="I5" s="46"/>
      <c r="J5" s="46"/>
      <c r="K5" s="46"/>
      <c r="L5" s="46"/>
      <c r="M5" s="48">
        <f>IF($G5="","",(MAX(VLOOKUP($G5,Lists!$M$1:$S$6,7,0),VLOOKUP($H5,Lists!$M$1:$S$6,7,0),VLOOKUP($I5,Lists!$M$1:$S$6,7,0),VLOOKUP($J5,Lists!$M$1:$S$6,7,0),VLOOKUP($K5,Lists!$R$1:$S$6,2,0),VLOOKUP($L5,Lists!$Q$1:$S$6,3,0))))</f>
      </c>
      <c r="N5" s="48">
        <f>IF($D5="","",$F5*$M5)</f>
      </c>
      <c r="O5" s="47"/>
      <c r="P5" s="58"/>
      <c r="Q5" s="58"/>
    </row>
    <row r="6" spans="1:17" ht="14.25" customHeight="1">
      <c r="A6" s="59">
        <v>3</v>
      </c>
      <c r="B6" s="47"/>
      <c r="C6" s="47"/>
      <c r="D6" s="46"/>
      <c r="E6" s="46"/>
      <c r="F6" s="48">
        <f>IF($D6="","",MAX(VLOOKUP($D6,Lists!$K$1:$S$6,9,0),(VLOOKUP($E6,Lists!$L$1:$S$6,8,0))))</f>
      </c>
      <c r="G6" s="46"/>
      <c r="H6" s="46"/>
      <c r="I6" s="46"/>
      <c r="J6" s="46"/>
      <c r="K6" s="46"/>
      <c r="L6" s="46"/>
      <c r="M6" s="48">
        <f>IF($G6="","",(MAX(VLOOKUP($G6,Lists!$M$1:$S$6,7,0),VLOOKUP($H6,Lists!$M$1:$S$6,7,0),VLOOKUP($I6,Lists!$M$1:$S$6,7,0),VLOOKUP($J6,Lists!$M$1:$S$6,7,0),VLOOKUP($K6,Lists!$R$1:$S$6,2,0),VLOOKUP($L6,Lists!$Q$1:$S$6,3,0))))</f>
      </c>
      <c r="N6" s="48">
        <f>IF($D6="","",$F6*$M6)</f>
      </c>
      <c r="O6" s="47"/>
      <c r="P6" s="58"/>
      <c r="Q6" s="58"/>
    </row>
    <row r="7" spans="1:17" ht="14.25" customHeight="1">
      <c r="A7" s="59">
        <v>4</v>
      </c>
      <c r="B7" s="47"/>
      <c r="C7" s="47"/>
      <c r="D7" s="46"/>
      <c r="E7" s="46"/>
      <c r="F7" s="48">
        <f>IF($D7="","",MAX(VLOOKUP($D7,Lists!$K$1:$S$6,9,0),(VLOOKUP($E7,Lists!$L$1:$S$6,8,0))))</f>
      </c>
      <c r="G7" s="46"/>
      <c r="H7" s="46"/>
      <c r="I7" s="46"/>
      <c r="J7" s="46"/>
      <c r="K7" s="46"/>
      <c r="L7" s="46"/>
      <c r="M7" s="48">
        <f>IF($G7="","",(MAX(VLOOKUP($G7,Lists!$M$1:$S$6,7,0),VLOOKUP($H7,Lists!$M$1:$S$6,7,0),VLOOKUP($I7,Lists!$M$1:$S$6,7,0),VLOOKUP($J7,Lists!$M$1:$S$6,7,0),VLOOKUP($K7,Lists!$R$1:$S$6,2,0),VLOOKUP($L7,Lists!$Q$1:$S$6,3,0))))</f>
      </c>
      <c r="N7" s="48">
        <f>IF($D7="","",$F7*$M7)</f>
      </c>
      <c r="O7" s="47"/>
      <c r="P7" s="58"/>
      <c r="Q7" s="58"/>
    </row>
    <row r="8" spans="1:17" ht="15.75" customHeight="1">
      <c r="A8" s="59">
        <v>5</v>
      </c>
      <c r="B8" s="47"/>
      <c r="C8" s="49"/>
      <c r="D8" s="46"/>
      <c r="E8" s="46"/>
      <c r="F8" s="48">
        <f>IF($D8="","",MAX(VLOOKUP($D8,Lists!$K$1:$S$6,9,0),(VLOOKUP($E8,Lists!$L$1:$S$6,8,0))))</f>
      </c>
      <c r="G8" s="46"/>
      <c r="H8" s="46"/>
      <c r="I8" s="46"/>
      <c r="J8" s="46"/>
      <c r="K8" s="46"/>
      <c r="L8" s="46"/>
      <c r="M8" s="48">
        <f>IF($G8="","",(MAX(VLOOKUP($G8,Lists!$M$1:$S$6,7,0),VLOOKUP($H8,Lists!$M$1:$S$6,7,0),VLOOKUP($I8,Lists!$M$1:$S$6,7,0),VLOOKUP($J8,Lists!$M$1:$S$6,7,0),VLOOKUP($K8,Lists!$R$1:$S$6,2,0),VLOOKUP($L8,Lists!$Q$1:$S$6,3,0))))</f>
      </c>
      <c r="N8" s="48">
        <f>IF($D8="","",$F8*$M8)</f>
      </c>
      <c r="O8" s="47"/>
      <c r="P8" s="58"/>
      <c r="Q8" s="58"/>
    </row>
    <row r="9" spans="1:17" ht="14.25" customHeight="1">
      <c r="A9" s="59">
        <v>6</v>
      </c>
      <c r="B9" s="47"/>
      <c r="C9" s="47"/>
      <c r="D9" s="46"/>
      <c r="E9" s="46"/>
      <c r="F9" s="48">
        <f>IF($D9="","",MAX(VLOOKUP($D9,Lists!$K$1:$S$6,9,0),(VLOOKUP($E9,Lists!$L$1:$S$6,8,0))))</f>
      </c>
      <c r="G9" s="46"/>
      <c r="H9" s="46"/>
      <c r="I9" s="46"/>
      <c r="J9" s="46"/>
      <c r="K9" s="46"/>
      <c r="L9" s="46"/>
      <c r="M9" s="48">
        <f>IF($G9="","",(MAX(VLOOKUP($G9,Lists!$M$1:$S$6,7,0),VLOOKUP($H9,Lists!$M$1:$S$6,7,0),VLOOKUP($I9,Lists!$M$1:$S$6,7,0),VLOOKUP($J9,Lists!$M$1:$S$6,7,0),VLOOKUP($K9,Lists!$R$1:$S$6,2,0),VLOOKUP($L9,Lists!$Q$1:$S$6,3,0))))</f>
      </c>
      <c r="N9" s="48">
        <f>IF($D9="","",$F9*$M9)</f>
      </c>
      <c r="O9" s="47"/>
      <c r="P9" s="58"/>
      <c r="Q9" s="58"/>
    </row>
    <row r="10" spans="1:17" ht="14.25" customHeight="1">
      <c r="A10" s="59">
        <v>7</v>
      </c>
      <c r="B10" s="47"/>
      <c r="C10" s="47"/>
      <c r="D10" s="46"/>
      <c r="E10" s="46"/>
      <c r="F10" s="48">
        <f>IF($D10="","",MAX(VLOOKUP($D10,Lists!$K$1:$S$6,9,0),(VLOOKUP($E10,Lists!$L$1:$S$6,8,0))))</f>
      </c>
      <c r="G10" s="46"/>
      <c r="H10" s="46"/>
      <c r="I10" s="46"/>
      <c r="J10" s="46"/>
      <c r="K10" s="46"/>
      <c r="L10" s="46"/>
      <c r="M10" s="48">
        <f>IF($G10="","",(MAX(VLOOKUP($G10,Lists!$M$1:$S$6,7,0),VLOOKUP($H10,Lists!$M$1:$S$6,7,0),VLOOKUP($I10,Lists!$M$1:$S$6,7,0),VLOOKUP($J10,Lists!$M$1:$S$6,7,0),VLOOKUP($K10,Lists!$R$1:$S$6,2,0),VLOOKUP($L10,Lists!$Q$1:$S$6,3,0))))</f>
      </c>
      <c r="N10" s="48">
        <f>IF($D10="","",$F10*$M10)</f>
      </c>
      <c r="O10" s="47"/>
      <c r="P10" s="58"/>
      <c r="Q10" s="58"/>
    </row>
    <row r="11" spans="1:17" ht="14.25" customHeight="1">
      <c r="A11" s="59">
        <v>8</v>
      </c>
      <c r="B11" s="47"/>
      <c r="C11" s="47"/>
      <c r="D11" s="46"/>
      <c r="E11" s="46"/>
      <c r="F11" s="48">
        <f>IF($D11="","",MAX(VLOOKUP($D11,Lists!$K$1:$S$6,9,0),(VLOOKUP($E11,Lists!$L$1:$S$6,8,0))))</f>
      </c>
      <c r="G11" s="46"/>
      <c r="H11" s="46"/>
      <c r="I11" s="46"/>
      <c r="J11" s="46"/>
      <c r="K11" s="46"/>
      <c r="L11" s="46"/>
      <c r="M11" s="48">
        <f>IF($G11="","",(MAX(VLOOKUP($G11,Lists!$M$1:$S$6,7,0),VLOOKUP($H11,Lists!$M$1:$S$6,7,0),VLOOKUP($I11,Lists!$M$1:$S$6,7,0),VLOOKUP($J11,Lists!$M$1:$S$6,7,0),VLOOKUP($K11,Lists!$R$1:$S$6,2,0),VLOOKUP($L11,Lists!$Q$1:$S$6,3,0))))</f>
      </c>
      <c r="N11" s="48">
        <f>IF($D11="","",$F11*$M11)</f>
      </c>
      <c r="O11" s="47"/>
      <c r="P11" s="58"/>
      <c r="Q11" s="58"/>
    </row>
    <row r="12" spans="1:17" ht="14.25" customHeight="1">
      <c r="A12" s="59">
        <v>9</v>
      </c>
      <c r="B12" s="47"/>
      <c r="C12" s="47"/>
      <c r="D12" s="46"/>
      <c r="E12" s="46"/>
      <c r="F12" s="48">
        <f>IF($D12="","",MAX(VLOOKUP($D12,Lists!$K$1:$S$6,9,0),(VLOOKUP($E12,Lists!$L$1:$S$6,8,0))))</f>
      </c>
      <c r="G12" s="46"/>
      <c r="H12" s="46"/>
      <c r="I12" s="46"/>
      <c r="J12" s="46"/>
      <c r="K12" s="46"/>
      <c r="L12" s="46"/>
      <c r="M12" s="48">
        <f>IF($G12="","",(MAX(VLOOKUP($G12,Lists!$M$1:$S$6,7,0),VLOOKUP($H12,Lists!$M$1:$S$6,7,0),VLOOKUP($I12,Lists!$M$1:$S$6,7,0),VLOOKUP($J12,Lists!$M$1:$S$6,7,0),VLOOKUP($K12,Lists!$R$1:$S$6,2,0),VLOOKUP($L12,Lists!$Q$1:$S$6,3,0))))</f>
      </c>
      <c r="N12" s="48">
        <f>IF($D12="","",$F12*$M12)</f>
      </c>
      <c r="O12" s="47"/>
      <c r="P12" s="58"/>
      <c r="Q12" s="58"/>
    </row>
    <row r="13" spans="1:17" ht="14.25" customHeight="1">
      <c r="A13" s="59">
        <v>10</v>
      </c>
      <c r="B13" s="47"/>
      <c r="C13" s="47"/>
      <c r="D13" s="46"/>
      <c r="E13" s="46"/>
      <c r="F13" s="48">
        <f>IF($D13="","",MAX(VLOOKUP($D13,Lists!$K$1:$S$6,9,0),(VLOOKUP($E13,Lists!$L$1:$S$6,8,0))))</f>
      </c>
      <c r="G13" s="46"/>
      <c r="H13" s="46"/>
      <c r="I13" s="46"/>
      <c r="J13" s="46"/>
      <c r="K13" s="46"/>
      <c r="L13" s="46"/>
      <c r="M13" s="48">
        <f>IF($G13="","",(MAX(VLOOKUP($G13,Lists!$M$1:$S$6,7,0),VLOOKUP($H13,Lists!$M$1:$S$6,7,0),VLOOKUP($I13,Lists!$M$1:$S$6,7,0),VLOOKUP($J13,Lists!$M$1:$S$6,7,0),VLOOKUP($K13,Lists!$R$1:$S$6,2,0),VLOOKUP($L13,Lists!$Q$1:$S$6,3,0))))</f>
      </c>
      <c r="N13" s="48">
        <f>IF($D13="","",$F13*$M13)</f>
      </c>
      <c r="O13" s="47"/>
      <c r="P13" s="58"/>
      <c r="Q13" s="58"/>
    </row>
    <row r="14" spans="1:17" ht="14.25" customHeight="1">
      <c r="A14" s="59">
        <v>11</v>
      </c>
      <c r="B14" s="47"/>
      <c r="C14" s="47"/>
      <c r="D14" s="46"/>
      <c r="E14" s="46"/>
      <c r="F14" s="48">
        <f>IF($D14="","",MAX(VLOOKUP($D14,Lists!$K$1:$S$6,9,0),(VLOOKUP($E14,Lists!$L$1:$S$6,8,0))))</f>
      </c>
      <c r="G14" s="46"/>
      <c r="H14" s="46"/>
      <c r="I14" s="46"/>
      <c r="J14" s="46"/>
      <c r="K14" s="46"/>
      <c r="L14" s="46"/>
      <c r="M14" s="48">
        <f>IF($G14="","",(MAX(VLOOKUP($G14,Lists!$M$1:$S$6,7,0),VLOOKUP($H14,Lists!$M$1:$S$6,7,0),VLOOKUP($I14,Lists!$M$1:$S$6,7,0),VLOOKUP($J14,Lists!$M$1:$S$6,7,0),VLOOKUP($K14,Lists!$R$1:$S$6,2,0),VLOOKUP($L14,Lists!$Q$1:$S$6,3,0))))</f>
      </c>
      <c r="N14" s="48">
        <f>IF($D14="","",$F14*$M14)</f>
      </c>
      <c r="O14" s="47"/>
      <c r="P14" s="58"/>
      <c r="Q14" s="58"/>
    </row>
    <row r="15" spans="1:17" ht="14.25" customHeight="1">
      <c r="A15" s="59">
        <v>12</v>
      </c>
      <c r="B15" s="47"/>
      <c r="C15" s="47"/>
      <c r="D15" s="46"/>
      <c r="E15" s="46"/>
      <c r="F15" s="48">
        <f>IF($D15="","",MAX(VLOOKUP($D15,Lists!$K$1:$S$6,9,0),(VLOOKUP($E15,Lists!$L$1:$S$6,8,0))))</f>
      </c>
      <c r="G15" s="46"/>
      <c r="H15" s="46"/>
      <c r="I15" s="46"/>
      <c r="J15" s="46"/>
      <c r="K15" s="46"/>
      <c r="L15" s="46"/>
      <c r="M15" s="48">
        <f>IF($G15="","",(MAX(VLOOKUP($G15,Lists!$M$1:$S$6,7,0),VLOOKUP($H15,Lists!$M$1:$S$6,7,0),VLOOKUP($I15,Lists!$M$1:$S$6,7,0),VLOOKUP($J15,Lists!$M$1:$S$6,7,0),VLOOKUP($K15,Lists!$R$1:$S$6,2,0),VLOOKUP($L15,Lists!$Q$1:$S$6,3,0))))</f>
      </c>
      <c r="N15" s="48">
        <f>IF($D15="","",$F15*$M15)</f>
      </c>
      <c r="O15" s="47"/>
      <c r="P15" s="58"/>
      <c r="Q15" s="58"/>
    </row>
    <row r="16" spans="1:17" ht="14.25" customHeight="1">
      <c r="A16" s="59">
        <v>13</v>
      </c>
      <c r="B16" s="47"/>
      <c r="C16" s="47"/>
      <c r="D16" s="46"/>
      <c r="E16" s="46"/>
      <c r="F16" s="48">
        <f>IF($D16="","",MAX(VLOOKUP($D16,Lists!$K$1:$S$6,9,0),(VLOOKUP($E16,Lists!$L$1:$S$6,8,0))))</f>
      </c>
      <c r="G16" s="46"/>
      <c r="H16" s="46"/>
      <c r="I16" s="46"/>
      <c r="J16" s="46"/>
      <c r="K16" s="46"/>
      <c r="L16" s="46"/>
      <c r="M16" s="48">
        <f>IF($G16="","",(MAX(VLOOKUP($G16,Lists!$M$1:$S$6,7,0),VLOOKUP($H16,Lists!$M$1:$S$6,7,0),VLOOKUP($I16,Lists!$M$1:$S$6,7,0),VLOOKUP($J16,Lists!$M$1:$S$6,7,0),VLOOKUP($K16,Lists!$R$1:$S$6,2,0),VLOOKUP($L16,Lists!$Q$1:$S$6,3,0))))</f>
      </c>
      <c r="N16" s="48">
        <f>IF($D16="","",$F16*$M16)</f>
      </c>
      <c r="O16" s="47"/>
      <c r="P16" s="58"/>
      <c r="Q16" s="58"/>
    </row>
    <row r="17" spans="1:17" ht="14.25" customHeight="1">
      <c r="A17" s="59">
        <v>14</v>
      </c>
      <c r="B17" s="47"/>
      <c r="C17" s="47"/>
      <c r="D17" s="46"/>
      <c r="E17" s="46"/>
      <c r="F17" s="48">
        <f>IF($D17="","",MAX(VLOOKUP($D17,Lists!$K$1:$S$6,9,0),(VLOOKUP($E17,Lists!$L$1:$S$6,8,0))))</f>
      </c>
      <c r="G17" s="46"/>
      <c r="H17" s="46"/>
      <c r="I17" s="46"/>
      <c r="J17" s="46"/>
      <c r="K17" s="46"/>
      <c r="L17" s="46"/>
      <c r="M17" s="48">
        <f>IF($G17="","",(MAX(VLOOKUP($G17,Lists!$M$1:$S$6,7,0),VLOOKUP($H17,Lists!$M$1:$S$6,7,0),VLOOKUP($I17,Lists!$M$1:$S$6,7,0),VLOOKUP($J17,Lists!$M$1:$S$6,7,0),VLOOKUP($K17,Lists!$R$1:$S$6,2,0),VLOOKUP($L17,Lists!$Q$1:$S$6,3,0))))</f>
      </c>
      <c r="N17" s="48">
        <f>IF($D17="","",$F17*$M17)</f>
      </c>
      <c r="O17" s="47"/>
      <c r="P17" s="58"/>
      <c r="Q17" s="58"/>
    </row>
    <row r="18" spans="1:17" ht="14.25" customHeight="1">
      <c r="A18" s="59">
        <v>15</v>
      </c>
      <c r="B18" s="47"/>
      <c r="C18" s="47"/>
      <c r="D18" s="46"/>
      <c r="E18" s="46"/>
      <c r="F18" s="48">
        <f>IF($D18="","",MAX(VLOOKUP($D18,Lists!$K$1:$S$6,9,0),(VLOOKUP($E18,Lists!$L$1:$S$6,8,0))))</f>
      </c>
      <c r="G18" s="46"/>
      <c r="H18" s="46"/>
      <c r="I18" s="46"/>
      <c r="J18" s="46"/>
      <c r="K18" s="46"/>
      <c r="L18" s="46"/>
      <c r="M18" s="48">
        <f>IF($G18="","",(MAX(VLOOKUP($G18,Lists!$M$1:$S$6,7,0),VLOOKUP($H18,Lists!$M$1:$S$6,7,0),VLOOKUP($I18,Lists!$M$1:$S$6,7,0),VLOOKUP($J18,Lists!$M$1:$S$6,7,0),VLOOKUP($K18,Lists!$R$1:$S$6,2,0),VLOOKUP($L18,Lists!$Q$1:$S$6,3,0))))</f>
      </c>
      <c r="N18" s="48">
        <f>IF($D18="","",$F18*$M18)</f>
      </c>
      <c r="O18" s="47"/>
      <c r="P18" s="58"/>
      <c r="Q18" s="58"/>
    </row>
    <row r="19" spans="1:17" ht="14.25" customHeight="1">
      <c r="A19" s="59">
        <v>16</v>
      </c>
      <c r="B19" s="47"/>
      <c r="C19" s="47"/>
      <c r="D19" s="46"/>
      <c r="E19" s="46"/>
      <c r="F19" s="48">
        <f>IF($D19="","",MAX(VLOOKUP($D19,Lists!$K$1:$S$6,9,0),(VLOOKUP($E19,Lists!$L$1:$S$6,8,0))))</f>
      </c>
      <c r="G19" s="46"/>
      <c r="H19" s="46"/>
      <c r="I19" s="46"/>
      <c r="J19" s="46"/>
      <c r="K19" s="46"/>
      <c r="L19" s="46"/>
      <c r="M19" s="48">
        <f>IF($G19="","",(MAX(VLOOKUP($G19,Lists!$M$1:$S$6,7,0),VLOOKUP($H19,Lists!$M$1:$S$6,7,0),VLOOKUP($I19,Lists!$M$1:$S$6,7,0),VLOOKUP($J19,Lists!$M$1:$S$6,7,0),VLOOKUP($K19,Lists!$R$1:$S$6,2,0),VLOOKUP($L19,Lists!$Q$1:$S$6,3,0))))</f>
      </c>
      <c r="N19" s="48">
        <f>IF($D19="","",$F19*$M19)</f>
      </c>
      <c r="O19" s="47"/>
      <c r="P19" s="58"/>
      <c r="Q19" s="60">
        <f>IF(O19="","",IF(P19="","OPEN","CLOSED"))</f>
      </c>
    </row>
    <row r="20" spans="1:17" ht="14.25" customHeight="1">
      <c r="A20" s="59">
        <v>17</v>
      </c>
      <c r="B20" s="47"/>
      <c r="C20" s="47"/>
      <c r="D20" s="46"/>
      <c r="E20" s="46"/>
      <c r="F20" s="48">
        <f>IF($D20="","",MAX(VLOOKUP($D20,Lists!$K$1:$S$6,9,0),(VLOOKUP($E20,Lists!$L$1:$S$6,8,0))))</f>
      </c>
      <c r="G20" s="46"/>
      <c r="H20" s="46"/>
      <c r="I20" s="46"/>
      <c r="J20" s="46"/>
      <c r="K20" s="46"/>
      <c r="L20" s="46"/>
      <c r="M20" s="48">
        <f>IF($G20="","",(MAX(VLOOKUP($G20,Lists!$M$1:$S$6,7,0),VLOOKUP($H20,Lists!$M$1:$S$6,7,0),VLOOKUP($I20,Lists!$M$1:$S$6,7,0),VLOOKUP($J20,Lists!$M$1:$S$6,7,0),VLOOKUP($K20,Lists!$R$1:$S$6,2,0),VLOOKUP($L20,Lists!$Q$1:$S$6,3,0))))</f>
      </c>
      <c r="N20" s="48">
        <f>IF($D20="","",$F20*$M20)</f>
      </c>
      <c r="O20" s="47"/>
      <c r="P20" s="58"/>
      <c r="Q20" s="60">
        <f>IF(O20="","",IF(P20="","OPEN","CLOSED"))</f>
      </c>
    </row>
    <row r="21" spans="1:17" ht="14.25" customHeight="1">
      <c r="A21" s="59">
        <v>18</v>
      </c>
      <c r="B21" s="47"/>
      <c r="C21" s="47"/>
      <c r="D21" s="46"/>
      <c r="E21" s="46"/>
      <c r="F21" s="48">
        <f>IF($D21="","",MAX(VLOOKUP($D21,Lists!$K$1:$S$6,9,0),(VLOOKUP($E21,Lists!$L$1:$S$6,8,0))))</f>
      </c>
      <c r="G21" s="46"/>
      <c r="H21" s="46"/>
      <c r="I21" s="46"/>
      <c r="J21" s="46"/>
      <c r="K21" s="46"/>
      <c r="L21" s="46"/>
      <c r="M21" s="48">
        <f>IF($G21="","",(MAX(VLOOKUP($G21,Lists!$M$1:$S$6,7,0),VLOOKUP($H21,Lists!$M$1:$S$6,7,0),VLOOKUP($I21,Lists!$M$1:$S$6,7,0),VLOOKUP($J21,Lists!$M$1:$S$6,7,0),VLOOKUP($K21,Lists!$R$1:$S$6,2,0),VLOOKUP($L21,Lists!$Q$1:$S$6,3,0))))</f>
      </c>
      <c r="N21" s="48">
        <f>IF($D21="","",$F21*$M21)</f>
      </c>
      <c r="O21" s="47"/>
      <c r="P21" s="58"/>
      <c r="Q21" s="60">
        <f>IF(O21="","",IF(P21="","OPEN","CLOSED"))</f>
      </c>
    </row>
    <row r="22" spans="1:17" ht="14.25" customHeight="1">
      <c r="A22" s="59">
        <v>19</v>
      </c>
      <c r="B22" s="47"/>
      <c r="C22" s="47"/>
      <c r="D22" s="46"/>
      <c r="E22" s="46"/>
      <c r="F22" s="48">
        <f>IF($D22="","",MAX(VLOOKUP($D22,Lists!$K$1:$S$6,9,0),(VLOOKUP($E22,Lists!$L$1:$S$6,8,0))))</f>
      </c>
      <c r="G22" s="46"/>
      <c r="H22" s="46"/>
      <c r="I22" s="46"/>
      <c r="J22" s="46"/>
      <c r="K22" s="46"/>
      <c r="L22" s="46"/>
      <c r="M22" s="48">
        <f>IF($G22="","",(MAX(VLOOKUP($G22,Lists!$M$1:$S$6,7,0),VLOOKUP($H22,Lists!$M$1:$S$6,7,0),VLOOKUP($I22,Lists!$M$1:$S$6,7,0),VLOOKUP($J22,Lists!$M$1:$S$6,7,0),VLOOKUP($K22,Lists!$R$1:$S$6,2,0),VLOOKUP($L22,Lists!$Q$1:$S$6,3,0))))</f>
      </c>
      <c r="N22" s="48">
        <f>IF($D22="","",$F22*$M22)</f>
      </c>
      <c r="O22" s="47"/>
      <c r="P22" s="58"/>
      <c r="Q22" s="60">
        <f>IF(O22="","",IF(P22="","OPEN","CLOSED"))</f>
      </c>
    </row>
    <row r="23" spans="1:17" ht="14.25" customHeight="1">
      <c r="A23" s="59">
        <v>20</v>
      </c>
      <c r="B23" s="47"/>
      <c r="C23" s="47"/>
      <c r="D23" s="46"/>
      <c r="E23" s="46"/>
      <c r="F23" s="48">
        <f>IF($D23="","",MAX(VLOOKUP($D23,Lists!$K$1:$S$6,9,0),(VLOOKUP($E23,Lists!$L$1:$S$6,8,0))))</f>
      </c>
      <c r="G23" s="46"/>
      <c r="H23" s="46"/>
      <c r="I23" s="46"/>
      <c r="J23" s="46"/>
      <c r="K23" s="46"/>
      <c r="L23" s="46"/>
      <c r="M23" s="48">
        <f>IF($G23="","",(MAX(VLOOKUP($G23,Lists!$M$1:$S$6,7,0),VLOOKUP($H23,Lists!$M$1:$S$6,7,0),VLOOKUP($I23,Lists!$M$1:$S$6,7,0),VLOOKUP($J23,Lists!$M$1:$S$6,7,0),VLOOKUP($K23,Lists!$R$1:$S$6,2,0),VLOOKUP($L23,Lists!$Q$1:$S$6,3,0))))</f>
      </c>
      <c r="N23" s="48">
        <f>IF($D23="","",$F23*$M23)</f>
      </c>
      <c r="O23" s="47"/>
      <c r="P23" s="58"/>
      <c r="Q23" s="60">
        <f>IF(O23="","",IF(P23="","OPEN","CLOSED"))</f>
      </c>
    </row>
    <row r="24" spans="1:17" ht="14.25" customHeight="1">
      <c r="A24" s="59">
        <v>21</v>
      </c>
      <c r="B24" s="47"/>
      <c r="C24" s="47"/>
      <c r="D24" s="46"/>
      <c r="E24" s="46"/>
      <c r="F24" s="48">
        <f>IF($D24="","",MAX(VLOOKUP($D24,Lists!$K$1:$S$6,9,0),(VLOOKUP($E24,Lists!$L$1:$S$6,8,0))))</f>
      </c>
      <c r="G24" s="46"/>
      <c r="H24" s="46"/>
      <c r="I24" s="46"/>
      <c r="J24" s="46"/>
      <c r="K24" s="46"/>
      <c r="L24" s="46"/>
      <c r="M24" s="48">
        <f>IF($G24="","",(MAX(VLOOKUP($G24,Lists!$M$1:$S$6,7,0),VLOOKUP($H24,Lists!$M$1:$S$6,7,0),VLOOKUP($I24,Lists!$M$1:$S$6,7,0),VLOOKUP($J24,Lists!$M$1:$S$6,7,0),VLOOKUP($K24,Lists!$R$1:$S$6,2,0),VLOOKUP($L24,Lists!$Q$1:$S$6,3,0))))</f>
      </c>
      <c r="N24" s="48">
        <f>IF($D24="","",$F24*$M24)</f>
      </c>
      <c r="O24" s="47"/>
      <c r="P24" s="58"/>
      <c r="Q24" s="60">
        <f>IF(O24="","",IF(P24="","OPEN","CLOSED"))</f>
      </c>
    </row>
    <row r="25" spans="1:17" ht="14.25" customHeight="1">
      <c r="A25" s="59">
        <v>22</v>
      </c>
      <c r="B25" s="47"/>
      <c r="C25" s="47"/>
      <c r="D25" s="46"/>
      <c r="E25" s="46"/>
      <c r="F25" s="48">
        <f>IF($D25="","",MAX(VLOOKUP($D25,Lists!$K$1:$S$6,9,0),(VLOOKUP($E25,Lists!$L$1:$S$6,8,0))))</f>
      </c>
      <c r="G25" s="46"/>
      <c r="H25" s="46"/>
      <c r="I25" s="46"/>
      <c r="J25" s="46"/>
      <c r="K25" s="46"/>
      <c r="L25" s="46"/>
      <c r="M25" s="48">
        <f>IF($G25="","",(MAX(VLOOKUP($G25,Lists!$M$1:$S$6,7,0),VLOOKUP($H25,Lists!$M$1:$S$6,7,0),VLOOKUP($I25,Lists!$M$1:$S$6,7,0),VLOOKUP($J25,Lists!$M$1:$S$6,7,0),VLOOKUP($K25,Lists!$R$1:$S$6,2,0),VLOOKUP($L25,Lists!$Q$1:$S$6,3,0))))</f>
      </c>
      <c r="N25" s="48">
        <f>IF($D25="","",$F25*$M25)</f>
      </c>
      <c r="O25" s="47"/>
      <c r="P25" s="58"/>
      <c r="Q25" s="60">
        <f>IF(O25="","",IF(P25="","OPEN","CLOSED"))</f>
      </c>
    </row>
    <row r="26" spans="1:17" ht="14.25" customHeight="1">
      <c r="A26" s="59">
        <v>23</v>
      </c>
      <c r="B26" s="47"/>
      <c r="C26" s="47"/>
      <c r="D26" s="46"/>
      <c r="E26" s="46"/>
      <c r="F26" s="48">
        <f>IF($D26="","",MAX(VLOOKUP($D26,Lists!$K$1:$S$6,9,0),(VLOOKUP($E26,Lists!$L$1:$S$6,8,0))))</f>
      </c>
      <c r="G26" s="46"/>
      <c r="H26" s="46"/>
      <c r="I26" s="46"/>
      <c r="J26" s="46"/>
      <c r="K26" s="46"/>
      <c r="L26" s="46"/>
      <c r="M26" s="48">
        <f>IF($G26="","",(MAX(VLOOKUP($G26,Lists!$M$1:$S$6,7,0),VLOOKUP($H26,Lists!$M$1:$S$6,7,0),VLOOKUP($I26,Lists!$M$1:$S$6,7,0),VLOOKUP($J26,Lists!$M$1:$S$6,7,0),VLOOKUP($K26,Lists!$R$1:$S$6,2,0),VLOOKUP($L26,Lists!$Q$1:$S$6,3,0))))</f>
      </c>
      <c r="N26" s="48">
        <f>IF($D26="","",$F26*$M26)</f>
      </c>
      <c r="O26" s="47"/>
      <c r="P26" s="58"/>
      <c r="Q26" s="60">
        <f>IF(O26="","",IF(P26="","OPEN","CLOSED"))</f>
      </c>
    </row>
    <row r="27" spans="1:17" ht="14.25" customHeight="1">
      <c r="A27" s="59">
        <v>24</v>
      </c>
      <c r="B27" s="47"/>
      <c r="C27" s="47"/>
      <c r="D27" s="46"/>
      <c r="E27" s="46"/>
      <c r="F27" s="48">
        <f>IF($D27="","",MAX(VLOOKUP($D27,Lists!$K$1:$S$6,9,0),(VLOOKUP($E27,Lists!$L$1:$S$6,8,0))))</f>
      </c>
      <c r="G27" s="46"/>
      <c r="H27" s="46"/>
      <c r="I27" s="46"/>
      <c r="J27" s="46"/>
      <c r="K27" s="46"/>
      <c r="L27" s="46"/>
      <c r="M27" s="48">
        <f>IF($G27="","",(MAX(VLOOKUP($G27,Lists!$M$1:$S$6,7,0),VLOOKUP($H27,Lists!$M$1:$S$6,7,0),VLOOKUP($I27,Lists!$M$1:$S$6,7,0),VLOOKUP($J27,Lists!$M$1:$S$6,7,0),VLOOKUP($K27,Lists!$R$1:$S$6,2,0),VLOOKUP($L27,Lists!$Q$1:$S$6,3,0))))</f>
      </c>
      <c r="N27" s="48">
        <f>IF($D27="","",$F27*$M27)</f>
      </c>
      <c r="O27" s="47"/>
      <c r="P27" s="58"/>
      <c r="Q27" s="60">
        <f>IF(O27="","",IF(P27="","OPEN","CLOSED"))</f>
      </c>
    </row>
    <row r="28" spans="1:17" ht="14.25" customHeight="1">
      <c r="A28" s="59">
        <v>25</v>
      </c>
      <c r="B28" s="47"/>
      <c r="C28" s="47"/>
      <c r="D28" s="46"/>
      <c r="E28" s="46"/>
      <c r="F28" s="48">
        <f>IF($D28="","",MAX(VLOOKUP($D28,Lists!$K$1:$S$6,9,0),(VLOOKUP($E28,Lists!$L$1:$S$6,8,0))))</f>
      </c>
      <c r="G28" s="46"/>
      <c r="H28" s="46"/>
      <c r="I28" s="46"/>
      <c r="J28" s="46"/>
      <c r="K28" s="46"/>
      <c r="L28" s="46"/>
      <c r="M28" s="48">
        <f>IF($G28="","",(MAX(VLOOKUP($G28,Lists!$M$1:$S$6,7,0),VLOOKUP($H28,Lists!$M$1:$S$6,7,0),VLOOKUP($I28,Lists!$M$1:$S$6,7,0),VLOOKUP($J28,Lists!$M$1:$S$6,7,0),VLOOKUP($K28,Lists!$R$1:$S$6,2,0),VLOOKUP($L28,Lists!$Q$1:$S$6,3,0))))</f>
      </c>
      <c r="N28" s="48">
        <f>IF($D28="","",$F28*$M28)</f>
      </c>
      <c r="O28" s="47"/>
      <c r="P28" s="58"/>
      <c r="Q28" s="60">
        <f>IF(O28="","",IF(P28="","OPEN","CLOSED"))</f>
      </c>
    </row>
    <row r="29" spans="1:17" ht="14.25" customHeight="1">
      <c r="A29" s="59">
        <v>26</v>
      </c>
      <c r="B29" s="47"/>
      <c r="C29" s="47"/>
      <c r="D29" s="46"/>
      <c r="E29" s="46"/>
      <c r="F29" s="48">
        <f>IF($D29="","",MAX(VLOOKUP($D29,Lists!$K$1:$S$6,9,0),(VLOOKUP($E29,Lists!$L$1:$S$6,8,0))))</f>
      </c>
      <c r="G29" s="46"/>
      <c r="H29" s="46"/>
      <c r="I29" s="46"/>
      <c r="J29" s="46"/>
      <c r="K29" s="46"/>
      <c r="L29" s="46"/>
      <c r="M29" s="48">
        <f>IF($G29="","",(MAX(VLOOKUP($G29,Lists!$M$1:$S$6,7,0),VLOOKUP($H29,Lists!$M$1:$S$6,7,0),VLOOKUP($I29,Lists!$M$1:$S$6,7,0),VLOOKUP($J29,Lists!$M$1:$S$6,7,0),VLOOKUP($K29,Lists!$R$1:$S$6,2,0),VLOOKUP($L29,Lists!$Q$1:$S$6,3,0))))</f>
      </c>
      <c r="N29" s="48">
        <f>IF($D29="","",$F29*$M29)</f>
      </c>
      <c r="O29" s="47"/>
      <c r="P29" s="58"/>
      <c r="Q29" s="60">
        <f>IF(O29="","",IF(P29="","OPEN","CLOSED"))</f>
      </c>
    </row>
    <row r="30" spans="1:17" ht="14.25" customHeight="1">
      <c r="A30" s="59">
        <v>27</v>
      </c>
      <c r="B30" s="47"/>
      <c r="C30" s="47"/>
      <c r="D30" s="46"/>
      <c r="E30" s="46"/>
      <c r="F30" s="48">
        <f>IF($D30="","",MAX(VLOOKUP($D30,Lists!$K$1:$S$6,9,0),(VLOOKUP($E30,Lists!$L$1:$S$6,8,0))))</f>
      </c>
      <c r="G30" s="46"/>
      <c r="H30" s="46"/>
      <c r="I30" s="46"/>
      <c r="J30" s="46"/>
      <c r="K30" s="46"/>
      <c r="L30" s="46"/>
      <c r="M30" s="48">
        <f>IF($G30="","",(MAX(VLOOKUP($G30,Lists!$M$1:$S$6,7,0),VLOOKUP($H30,Lists!$M$1:$S$6,7,0),VLOOKUP($I30,Lists!$M$1:$S$6,7,0),VLOOKUP($J30,Lists!$M$1:$S$6,7,0),VLOOKUP($K30,Lists!$R$1:$S$6,2,0),VLOOKUP($L30,Lists!$Q$1:$S$6,3,0))))</f>
      </c>
      <c r="N30" s="48">
        <f>IF($D30="","",$F30*$M30)</f>
      </c>
      <c r="O30" s="47"/>
      <c r="P30" s="58"/>
      <c r="Q30" s="60">
        <f>IF(O30="","",IF(P30="","OPEN","CLOSED"))</f>
      </c>
    </row>
    <row r="31" spans="1:17" ht="14.25" customHeight="1">
      <c r="A31" s="59">
        <v>28</v>
      </c>
      <c r="B31" s="47"/>
      <c r="C31" s="47"/>
      <c r="D31" s="46"/>
      <c r="E31" s="46"/>
      <c r="F31" s="48">
        <f>IF($D31="","",MAX(VLOOKUP($D31,Lists!$K$1:$S$6,9,0),(VLOOKUP($E31,Lists!$L$1:$S$6,8,0))))</f>
      </c>
      <c r="G31" s="46"/>
      <c r="H31" s="46"/>
      <c r="I31" s="46"/>
      <c r="J31" s="46"/>
      <c r="K31" s="46"/>
      <c r="L31" s="46"/>
      <c r="M31" s="48">
        <f>IF($G31="","",(MAX(VLOOKUP($G31,Lists!$M$1:$S$6,7,0),VLOOKUP($H31,Lists!$M$1:$S$6,7,0),VLOOKUP($I31,Lists!$M$1:$S$6,7,0),VLOOKUP($J31,Lists!$M$1:$S$6,7,0),VLOOKUP($K31,Lists!$R$1:$S$6,2,0),VLOOKUP($L31,Lists!$Q$1:$S$6,3,0))))</f>
      </c>
      <c r="N31" s="48">
        <f>IF($D31="","",$F31*$M31)</f>
      </c>
      <c r="O31" s="47"/>
      <c r="P31" s="58"/>
      <c r="Q31" s="60">
        <f>IF(O31="","",IF(P31="","OPEN","CLOSED"))</f>
      </c>
    </row>
    <row r="32" spans="1:17" ht="14.25" customHeight="1">
      <c r="A32" s="59">
        <v>29</v>
      </c>
      <c r="B32" s="47"/>
      <c r="C32" s="47"/>
      <c r="D32" s="46"/>
      <c r="E32" s="46"/>
      <c r="F32" s="48">
        <f>IF($D32="","",MAX(VLOOKUP($D32,Lists!$K$1:$S$6,9,0),(VLOOKUP($E32,Lists!$L$1:$S$6,8,0))))</f>
      </c>
      <c r="G32" s="46"/>
      <c r="H32" s="46"/>
      <c r="I32" s="46"/>
      <c r="J32" s="46"/>
      <c r="K32" s="46"/>
      <c r="L32" s="46"/>
      <c r="M32" s="48">
        <f>IF($G32="","",(MAX(VLOOKUP($G32,Lists!$M$1:$S$6,7,0),VLOOKUP($H32,Lists!$M$1:$S$6,7,0),VLOOKUP($I32,Lists!$M$1:$S$6,7,0),VLOOKUP($J32,Lists!$M$1:$S$6,7,0),VLOOKUP($K32,Lists!$R$1:$S$6,2,0),VLOOKUP($L32,Lists!$Q$1:$S$6,3,0))))</f>
      </c>
      <c r="N32" s="48">
        <f>IF($D32="","",$F32*$M32)</f>
      </c>
      <c r="O32" s="47"/>
      <c r="P32" s="58"/>
      <c r="Q32" s="60">
        <f>IF(O32="","",IF(P32="","OPEN","CLOSED"))</f>
      </c>
    </row>
    <row r="33" spans="1:17" ht="14.25" customHeight="1">
      <c r="A33" s="59">
        <v>30</v>
      </c>
      <c r="B33" s="47"/>
      <c r="C33" s="47"/>
      <c r="D33" s="46"/>
      <c r="E33" s="46"/>
      <c r="F33" s="48">
        <f>IF($D33="","",MAX(VLOOKUP($D33,Lists!$K$1:$S$6,9,0),(VLOOKUP($E33,Lists!$L$1:$S$6,8,0))))</f>
      </c>
      <c r="G33" s="46"/>
      <c r="H33" s="46"/>
      <c r="I33" s="46"/>
      <c r="J33" s="46"/>
      <c r="K33" s="46"/>
      <c r="L33" s="46"/>
      <c r="M33" s="48">
        <f>IF($G33="","",(MAX(VLOOKUP($G33,Lists!$M$1:$S$6,7,0),VLOOKUP($H33,Lists!$M$1:$S$6,7,0),VLOOKUP($I33,Lists!$M$1:$S$6,7,0),VLOOKUP($J33,Lists!$M$1:$S$6,7,0),VLOOKUP($K33,Lists!$R$1:$S$6,2,0),VLOOKUP($L33,Lists!$Q$1:$S$6,3,0))))</f>
      </c>
      <c r="N33" s="48">
        <f>IF($D33="","",$F33*$M33)</f>
      </c>
      <c r="O33" s="47"/>
      <c r="P33" s="58"/>
      <c r="Q33" s="60">
        <f>IF(O33="","",IF(P33="","OPEN","CLOSED"))</f>
      </c>
    </row>
    <row r="34" spans="1:17" ht="14.25" customHeight="1">
      <c r="A34" s="59">
        <v>31</v>
      </c>
      <c r="B34" s="47"/>
      <c r="C34" s="47"/>
      <c r="D34" s="46"/>
      <c r="E34" s="46"/>
      <c r="F34" s="48">
        <f>IF($D34="","",MAX(VLOOKUP($D34,Lists!$K$1:$S$6,9,0),(VLOOKUP($E34,Lists!$L$1:$S$6,8,0))))</f>
      </c>
      <c r="G34" s="46"/>
      <c r="H34" s="46"/>
      <c r="I34" s="46"/>
      <c r="J34" s="46"/>
      <c r="K34" s="46"/>
      <c r="L34" s="46"/>
      <c r="M34" s="48">
        <f>IF($G34="","",(MAX(VLOOKUP($G34,Lists!$M$1:$S$6,7,0),VLOOKUP($H34,Lists!$M$1:$S$6,7,0),VLOOKUP($I34,Lists!$M$1:$S$6,7,0),VLOOKUP($J34,Lists!$M$1:$S$6,7,0),VLOOKUP($K34,Lists!$R$1:$S$6,2,0),VLOOKUP($L34,Lists!$Q$1:$S$6,3,0))))</f>
      </c>
      <c r="N34" s="48">
        <f>IF($D34="","",$F34*$M34)</f>
      </c>
      <c r="O34" s="47"/>
      <c r="P34" s="58"/>
      <c r="Q34" s="60">
        <f>IF(O34="","",IF(P34="","OPEN","CLOSED"))</f>
      </c>
    </row>
    <row r="35" spans="1:17" ht="14.25" customHeight="1">
      <c r="A35" s="59">
        <v>32</v>
      </c>
      <c r="B35" s="47"/>
      <c r="C35" s="47"/>
      <c r="D35" s="46"/>
      <c r="E35" s="46"/>
      <c r="F35" s="48">
        <f>IF($D35="","",MAX(VLOOKUP($D35,Lists!$K$1:$S$6,9,0),(VLOOKUP($E35,Lists!$L$1:$S$6,8,0))))</f>
      </c>
      <c r="G35" s="46"/>
      <c r="H35" s="46"/>
      <c r="I35" s="46"/>
      <c r="J35" s="46"/>
      <c r="K35" s="46"/>
      <c r="L35" s="46"/>
      <c r="M35" s="48">
        <f>IF($G35="","",(MAX(VLOOKUP($G35,Lists!$M$1:$S$6,7,0),VLOOKUP($H35,Lists!$M$1:$S$6,7,0),VLOOKUP($I35,Lists!$M$1:$S$6,7,0),VLOOKUP($J35,Lists!$M$1:$S$6,7,0),VLOOKUP($K35,Lists!$R$1:$S$6,2,0),VLOOKUP($L35,Lists!$Q$1:$S$6,3,0))))</f>
      </c>
      <c r="N35" s="48">
        <f>IF($D35="","",$F35*$M35)</f>
      </c>
      <c r="O35" s="47"/>
      <c r="P35" s="58"/>
      <c r="Q35" s="60">
        <f>IF(O35="","",IF(P35="","OPEN","CLOSED"))</f>
      </c>
    </row>
    <row r="36" spans="1:17" ht="14.25" customHeight="1">
      <c r="A36" s="59">
        <v>33</v>
      </c>
      <c r="B36" s="47"/>
      <c r="C36" s="47"/>
      <c r="D36" s="46"/>
      <c r="E36" s="46"/>
      <c r="F36" s="48">
        <f>IF($D36="","",MAX(VLOOKUP($D36,Lists!$K$1:$S$6,9,0),(VLOOKUP($E36,Lists!$L$1:$S$6,8,0))))</f>
      </c>
      <c r="G36" s="46"/>
      <c r="H36" s="46"/>
      <c r="I36" s="46"/>
      <c r="J36" s="46"/>
      <c r="K36" s="46"/>
      <c r="L36" s="46"/>
      <c r="M36" s="48">
        <f>IF($G36="","",(MAX(VLOOKUP($G36,Lists!$M$1:$S$6,7,0),VLOOKUP($H36,Lists!$M$1:$S$6,7,0),VLOOKUP($I36,Lists!$M$1:$S$6,7,0),VLOOKUP($J36,Lists!$M$1:$S$6,7,0),VLOOKUP($K36,Lists!$R$1:$S$6,2,0),VLOOKUP($L36,Lists!$Q$1:$S$6,3,0))))</f>
      </c>
      <c r="N36" s="48">
        <f>IF($D36="","",$F36*$M36)</f>
      </c>
      <c r="O36" s="47"/>
      <c r="P36" s="58"/>
      <c r="Q36" s="60">
        <f>IF(O36="","",IF(P36="","OPEN","CLOSED"))</f>
      </c>
    </row>
    <row r="37" spans="1:17" ht="14.25" customHeight="1">
      <c r="A37" s="59">
        <v>34</v>
      </c>
      <c r="B37" s="47"/>
      <c r="C37" s="47"/>
      <c r="D37" s="46"/>
      <c r="E37" s="46"/>
      <c r="F37" s="48">
        <f>IF($D37="","",MAX(VLOOKUP($D37,Lists!$K$1:$S$6,9,0),(VLOOKUP($E37,Lists!$L$1:$S$6,8,0))))</f>
      </c>
      <c r="G37" s="46"/>
      <c r="H37" s="46"/>
      <c r="I37" s="46"/>
      <c r="J37" s="46"/>
      <c r="K37" s="46"/>
      <c r="L37" s="46"/>
      <c r="M37" s="48">
        <f>IF($G37="","",(MAX(VLOOKUP($G37,Lists!$M$1:$S$6,7,0),VLOOKUP($H37,Lists!$M$1:$S$6,7,0),VLOOKUP($I37,Lists!$M$1:$S$6,7,0),VLOOKUP($J37,Lists!$M$1:$S$6,7,0),VLOOKUP($K37,Lists!$R$1:$S$6,2,0),VLOOKUP($L37,Lists!$Q$1:$S$6,3,0))))</f>
      </c>
      <c r="N37" s="48">
        <f>IF($D37="","",$F37*$M37)</f>
      </c>
      <c r="O37" s="47"/>
      <c r="P37" s="58"/>
      <c r="Q37" s="60">
        <f>IF(O37="","",IF(P37="","OPEN","CLOSED"))</f>
      </c>
    </row>
    <row r="38" spans="1:17" ht="14.25" customHeight="1">
      <c r="A38" s="59">
        <v>35</v>
      </c>
      <c r="B38" s="47"/>
      <c r="C38" s="47"/>
      <c r="D38" s="46"/>
      <c r="E38" s="46"/>
      <c r="F38" s="48">
        <f>IF($D38="","",MAX(VLOOKUP($D38,Lists!$K$1:$S$6,9,0),(VLOOKUP($E38,Lists!$L$1:$S$6,8,0))))</f>
      </c>
      <c r="G38" s="46"/>
      <c r="H38" s="46"/>
      <c r="I38" s="46"/>
      <c r="J38" s="46"/>
      <c r="K38" s="46"/>
      <c r="L38" s="46"/>
      <c r="M38" s="48">
        <f>IF($G38="","",(MAX(VLOOKUP($G38,Lists!$M$1:$S$6,7,0),VLOOKUP($H38,Lists!$M$1:$S$6,7,0),VLOOKUP($I38,Lists!$M$1:$S$6,7,0),VLOOKUP($J38,Lists!$M$1:$S$6,7,0),VLOOKUP($K38,Lists!$R$1:$S$6,2,0),VLOOKUP($L38,Lists!$Q$1:$S$6,3,0))))</f>
      </c>
      <c r="N38" s="48">
        <f>IF($D38="","",$F38*$M38)</f>
      </c>
      <c r="O38" s="47"/>
      <c r="P38" s="58"/>
      <c r="Q38" s="60">
        <f>IF(O38="","",IF(P38="","OPEN","CLOSED"))</f>
      </c>
    </row>
    <row r="39" spans="1:17" ht="14.25" customHeight="1">
      <c r="A39" s="59">
        <v>36</v>
      </c>
      <c r="B39" s="47"/>
      <c r="C39" s="47"/>
      <c r="D39" s="46"/>
      <c r="E39" s="46"/>
      <c r="F39" s="48">
        <f>IF($D39="","",MAX(VLOOKUP($D39,Lists!$K$1:$S$6,9,0),(VLOOKUP($E39,Lists!$L$1:$S$6,8,0))))</f>
      </c>
      <c r="G39" s="46"/>
      <c r="H39" s="46"/>
      <c r="I39" s="46"/>
      <c r="J39" s="46"/>
      <c r="K39" s="46"/>
      <c r="L39" s="46"/>
      <c r="M39" s="48">
        <f>IF($G39="","",(MAX(VLOOKUP($G39,Lists!$M$1:$S$6,7,0),VLOOKUP($H39,Lists!$M$1:$S$6,7,0),VLOOKUP($I39,Lists!$M$1:$S$6,7,0),VLOOKUP($J39,Lists!$M$1:$S$6,7,0),VLOOKUP($K39,Lists!$R$1:$S$6,2,0),VLOOKUP($L39,Lists!$Q$1:$S$6,3,0))))</f>
      </c>
      <c r="N39" s="48">
        <f>IF($D39="","",$F39*$M39)</f>
      </c>
      <c r="O39" s="47"/>
      <c r="P39" s="58"/>
      <c r="Q39" s="60">
        <f>IF(O39="","",IF(P39="","OPEN","CLOSED"))</f>
      </c>
    </row>
    <row r="40" spans="1:17" ht="14.25" customHeight="1">
      <c r="A40" s="59">
        <v>37</v>
      </c>
      <c r="B40" s="47"/>
      <c r="C40" s="47"/>
      <c r="D40" s="46"/>
      <c r="E40" s="46"/>
      <c r="F40" s="48">
        <f>IF($D40="","",MAX(VLOOKUP($D40,Lists!$K$1:$S$6,9,0),(VLOOKUP($E40,Lists!$L$1:$S$6,8,0))))</f>
      </c>
      <c r="G40" s="46"/>
      <c r="H40" s="46"/>
      <c r="I40" s="46"/>
      <c r="J40" s="46"/>
      <c r="K40" s="46"/>
      <c r="L40" s="46"/>
      <c r="M40" s="48">
        <f>IF($G40="","",(MAX(VLOOKUP($G40,Lists!$M$1:$S$6,7,0),VLOOKUP($H40,Lists!$M$1:$S$6,7,0),VLOOKUP($I40,Lists!$M$1:$S$6,7,0),VLOOKUP($J40,Lists!$M$1:$S$6,7,0),VLOOKUP($K40,Lists!$R$1:$S$6,2,0),VLOOKUP($L40,Lists!$Q$1:$S$6,3,0))))</f>
      </c>
      <c r="N40" s="48">
        <f>IF($D40="","",$F40*$M40)</f>
      </c>
      <c r="O40" s="47"/>
      <c r="P40" s="58"/>
      <c r="Q40" s="60">
        <f>IF(O40="","",IF(P40="","OPEN","CLOSED"))</f>
      </c>
    </row>
    <row r="41" spans="1:17" ht="14.25" customHeight="1">
      <c r="A41" s="59">
        <v>38</v>
      </c>
      <c r="B41" s="47"/>
      <c r="C41" s="47"/>
      <c r="D41" s="46"/>
      <c r="E41" s="46"/>
      <c r="F41" s="48">
        <f>IF($D41="","",MAX(VLOOKUP($D41,Lists!$K$1:$S$6,9,0),(VLOOKUP($E41,Lists!$L$1:$S$6,8,0))))</f>
      </c>
      <c r="G41" s="46"/>
      <c r="H41" s="46"/>
      <c r="I41" s="46"/>
      <c r="J41" s="46"/>
      <c r="K41" s="46"/>
      <c r="L41" s="46"/>
      <c r="M41" s="48">
        <f>IF($G41="","",(MAX(VLOOKUP($G41,Lists!$M$1:$S$6,7,0),VLOOKUP($H41,Lists!$M$1:$S$6,7,0),VLOOKUP($I41,Lists!$M$1:$S$6,7,0),VLOOKUP($J41,Lists!$M$1:$S$6,7,0),VLOOKUP($K41,Lists!$R$1:$S$6,2,0),VLOOKUP($L41,Lists!$Q$1:$S$6,3,0))))</f>
      </c>
      <c r="N41" s="48">
        <f>IF($D41="","",$F41*$M41)</f>
      </c>
      <c r="O41" s="47"/>
      <c r="P41" s="58"/>
      <c r="Q41" s="60">
        <f>IF(O41="","",IF(P41="","OPEN","CLOSED"))</f>
      </c>
    </row>
    <row r="42" spans="1:17" ht="14.25" customHeight="1">
      <c r="A42" s="59">
        <v>39</v>
      </c>
      <c r="B42" s="47"/>
      <c r="C42" s="47"/>
      <c r="D42" s="46"/>
      <c r="E42" s="46"/>
      <c r="F42" s="48">
        <f>IF($D42="","",MAX(VLOOKUP($D42,Lists!$K$1:$S$6,9,0),(VLOOKUP($E42,Lists!$L$1:$S$6,8,0))))</f>
      </c>
      <c r="G42" s="46"/>
      <c r="H42" s="46"/>
      <c r="I42" s="46"/>
      <c r="J42" s="46"/>
      <c r="K42" s="46"/>
      <c r="L42" s="46"/>
      <c r="M42" s="48">
        <f>IF($G42="","",(MAX(VLOOKUP($G42,Lists!$M$1:$S$6,7,0),VLOOKUP($H42,Lists!$M$1:$S$6,7,0),VLOOKUP($I42,Lists!$M$1:$S$6,7,0),VLOOKUP($J42,Lists!$M$1:$S$6,7,0),VLOOKUP($K42,Lists!$R$1:$S$6,2,0),VLOOKUP($L42,Lists!$Q$1:$S$6,3,0))))</f>
      </c>
      <c r="N42" s="48">
        <f>IF($D42="","",$F42*$M42)</f>
      </c>
      <c r="O42" s="47"/>
      <c r="P42" s="58"/>
      <c r="Q42" s="60">
        <f>IF(O42="","",IF(P42="","OPEN","CLOSED"))</f>
      </c>
    </row>
    <row r="43" spans="1:17" ht="14.25" customHeight="1">
      <c r="A43" s="59">
        <v>40</v>
      </c>
      <c r="B43" s="47"/>
      <c r="C43" s="47"/>
      <c r="D43" s="46"/>
      <c r="E43" s="46"/>
      <c r="F43" s="48">
        <f>IF($D43="","",MAX(VLOOKUP($D43,Lists!$K$1:$S$6,9,0),(VLOOKUP($E43,Lists!$L$1:$S$6,8,0))))</f>
      </c>
      <c r="G43" s="46"/>
      <c r="H43" s="46"/>
      <c r="I43" s="46"/>
      <c r="J43" s="46"/>
      <c r="K43" s="46"/>
      <c r="L43" s="46"/>
      <c r="M43" s="48">
        <f>IF($G43="","",(MAX(VLOOKUP($G43,Lists!$M$1:$S$6,7,0),VLOOKUP($H43,Lists!$M$1:$S$6,7,0),VLOOKUP($I43,Lists!$M$1:$S$6,7,0),VLOOKUP($J43,Lists!$M$1:$S$6,7,0),VLOOKUP($K43,Lists!$R$1:$S$6,2,0),VLOOKUP($L43,Lists!$Q$1:$S$6,3,0))))</f>
      </c>
      <c r="N43" s="48">
        <f>IF($D43="","",$F43*$M43)</f>
      </c>
      <c r="O43" s="47"/>
      <c r="P43" s="58"/>
      <c r="Q43" s="60">
        <f>IF(O43="","",IF(P43="","OPEN","CLOSED"))</f>
      </c>
    </row>
    <row r="44" spans="1:17" ht="14.25" customHeight="1">
      <c r="A44" s="59">
        <v>41</v>
      </c>
      <c r="B44" s="47"/>
      <c r="C44" s="47"/>
      <c r="D44" s="46"/>
      <c r="E44" s="46"/>
      <c r="F44" s="48">
        <f>IF($D44="","",MAX(VLOOKUP($D44,Lists!$K$1:$S$6,9,0),(VLOOKUP($E44,Lists!$L$1:$S$6,8,0))))</f>
      </c>
      <c r="G44" s="46"/>
      <c r="H44" s="46"/>
      <c r="I44" s="46"/>
      <c r="J44" s="46"/>
      <c r="K44" s="46"/>
      <c r="L44" s="46"/>
      <c r="M44" s="48">
        <f>IF($G44="","",(MAX(VLOOKUP($G44,Lists!$M$1:$S$6,7,0),VLOOKUP($H44,Lists!$M$1:$S$6,7,0),VLOOKUP($I44,Lists!$M$1:$S$6,7,0),VLOOKUP($J44,Lists!$M$1:$S$6,7,0),VLOOKUP($K44,Lists!$R$1:$S$6,2,0),VLOOKUP($L44,Lists!$Q$1:$S$6,3,0))))</f>
      </c>
      <c r="N44" s="48">
        <f>IF($D44="","",$F44*$M44)</f>
      </c>
      <c r="O44" s="47"/>
      <c r="P44" s="58"/>
      <c r="Q44" s="60">
        <f>IF(O44="","",IF(P44="","OPEN","CLOSED"))</f>
      </c>
    </row>
    <row r="45" spans="1:17" ht="14.25" customHeight="1">
      <c r="A45" s="59">
        <v>42</v>
      </c>
      <c r="B45" s="47"/>
      <c r="C45" s="47"/>
      <c r="D45" s="46"/>
      <c r="E45" s="46"/>
      <c r="F45" s="48">
        <f>IF($D45="","",MAX(VLOOKUP($D45,Lists!$K$1:$S$6,9,0),(VLOOKUP($E45,Lists!$L$1:$S$6,8,0))))</f>
      </c>
      <c r="G45" s="46"/>
      <c r="H45" s="46"/>
      <c r="I45" s="46"/>
      <c r="J45" s="46"/>
      <c r="K45" s="46"/>
      <c r="L45" s="46"/>
      <c r="M45" s="48">
        <f>IF($G45="","",(MAX(VLOOKUP($G45,Lists!$M$1:$S$6,7,0),VLOOKUP($H45,Lists!$M$1:$S$6,7,0),VLOOKUP($I45,Lists!$M$1:$S$6,7,0),VLOOKUP($J45,Lists!$M$1:$S$6,7,0),VLOOKUP($K45,Lists!$R$1:$S$6,2,0),VLOOKUP($L45,Lists!$Q$1:$S$6,3,0))))</f>
      </c>
      <c r="N45" s="48">
        <f>IF($D45="","",$F45*$M45)</f>
      </c>
      <c r="O45" s="47"/>
      <c r="P45" s="58"/>
      <c r="Q45" s="60">
        <f>IF(O45="","",IF(P45="","OPEN","CLOSED"))</f>
      </c>
    </row>
    <row r="46" spans="1:17" ht="14.25" customHeight="1">
      <c r="A46" s="59">
        <v>43</v>
      </c>
      <c r="B46" s="47"/>
      <c r="C46" s="47"/>
      <c r="D46" s="46"/>
      <c r="E46" s="46"/>
      <c r="F46" s="48">
        <f>IF($D46="","",MAX(VLOOKUP($D46,Lists!$K$1:$S$6,9,0),(VLOOKUP($E46,Lists!$L$1:$S$6,8,0))))</f>
      </c>
      <c r="G46" s="46"/>
      <c r="H46" s="46"/>
      <c r="I46" s="46"/>
      <c r="J46" s="46"/>
      <c r="K46" s="46"/>
      <c r="L46" s="46"/>
      <c r="M46" s="48">
        <f>IF($G46="","",(MAX(VLOOKUP($G46,Lists!$M$1:$S$6,7,0),VLOOKUP($H46,Lists!$M$1:$S$6,7,0),VLOOKUP($I46,Lists!$M$1:$S$6,7,0),VLOOKUP($J46,Lists!$M$1:$S$6,7,0),VLOOKUP($K46,Lists!$R$1:$S$6,2,0),VLOOKUP($L46,Lists!$Q$1:$S$6,3,0))))</f>
      </c>
      <c r="N46" s="48">
        <f>IF($D46="","",$F46*$M46)</f>
      </c>
      <c r="O46" s="47"/>
      <c r="P46" s="58"/>
      <c r="Q46" s="60">
        <f>IF(O46="","",IF(P46="","OPEN","CLOSED"))</f>
      </c>
    </row>
    <row r="47" spans="1:17" ht="14.25" customHeight="1">
      <c r="A47" s="59">
        <v>44</v>
      </c>
      <c r="B47" s="47"/>
      <c r="C47" s="47"/>
      <c r="D47" s="46"/>
      <c r="E47" s="46"/>
      <c r="F47" s="48">
        <f>IF($D47="","",MAX(VLOOKUP($D47,Lists!$K$1:$S$6,9,0),(VLOOKUP($E47,Lists!$L$1:$S$6,8,0))))</f>
      </c>
      <c r="G47" s="46"/>
      <c r="H47" s="46"/>
      <c r="I47" s="46"/>
      <c r="J47" s="46"/>
      <c r="K47" s="46"/>
      <c r="L47" s="46"/>
      <c r="M47" s="48">
        <f>IF($G47="","",(MAX(VLOOKUP($G47,Lists!$M$1:$S$6,7,0),VLOOKUP($H47,Lists!$M$1:$S$6,7,0),VLOOKUP($I47,Lists!$M$1:$S$6,7,0),VLOOKUP($J47,Lists!$M$1:$S$6,7,0),VLOOKUP($K47,Lists!$R$1:$S$6,2,0),VLOOKUP($L47,Lists!$Q$1:$S$6,3,0))))</f>
      </c>
      <c r="N47" s="48">
        <f>IF($D47="","",$F47*$M47)</f>
      </c>
      <c r="O47" s="47"/>
      <c r="P47" s="58"/>
      <c r="Q47" s="60">
        <f>IF(O47="","",IF(P47="","OPEN","CLOSED"))</f>
      </c>
    </row>
    <row r="48" spans="1:17" ht="14.25" customHeight="1">
      <c r="A48" s="59">
        <v>45</v>
      </c>
      <c r="B48" s="47"/>
      <c r="C48" s="47"/>
      <c r="D48" s="46"/>
      <c r="E48" s="46"/>
      <c r="F48" s="48">
        <f>IF($D48="","",MAX(VLOOKUP($D48,Lists!$K$1:$S$6,9,0),(VLOOKUP($E48,Lists!$L$1:$S$6,8,0))))</f>
      </c>
      <c r="G48" s="46"/>
      <c r="H48" s="46"/>
      <c r="I48" s="46"/>
      <c r="J48" s="46"/>
      <c r="K48" s="46"/>
      <c r="L48" s="46"/>
      <c r="M48" s="48">
        <f>IF($G48="","",(MAX(VLOOKUP($G48,Lists!$M$1:$S$6,7,0),VLOOKUP($H48,Lists!$M$1:$S$6,7,0),VLOOKUP($I48,Lists!$M$1:$S$6,7,0),VLOOKUP($J48,Lists!$M$1:$S$6,7,0),VLOOKUP($K48,Lists!$R$1:$S$6,2,0),VLOOKUP($L48,Lists!$Q$1:$S$6,3,0))))</f>
      </c>
      <c r="N48" s="48">
        <f>IF($D48="","",$F48*$M48)</f>
      </c>
      <c r="O48" s="47"/>
      <c r="P48" s="58"/>
      <c r="Q48" s="60">
        <f>IF(O48="","",IF(P48="","OPEN","CLOSED"))</f>
      </c>
    </row>
    <row r="49" spans="1:17" ht="14.25" customHeight="1">
      <c r="A49" s="59">
        <v>46</v>
      </c>
      <c r="B49" s="47"/>
      <c r="C49" s="47"/>
      <c r="D49" s="46"/>
      <c r="E49" s="46"/>
      <c r="F49" s="48">
        <f>IF($D49="","",MAX(VLOOKUP($D49,Lists!$K$1:$S$6,9,0),(VLOOKUP($E49,Lists!$L$1:$S$6,8,0))))</f>
      </c>
      <c r="G49" s="46"/>
      <c r="H49" s="46"/>
      <c r="I49" s="46"/>
      <c r="J49" s="46"/>
      <c r="K49" s="46"/>
      <c r="L49" s="46"/>
      <c r="M49" s="48">
        <f>IF($G49="","",(MAX(VLOOKUP($G49,Lists!$M$1:$S$6,7,0),VLOOKUP($H49,Lists!$M$1:$S$6,7,0),VLOOKUP($I49,Lists!$M$1:$S$6,7,0),VLOOKUP($J49,Lists!$M$1:$S$6,7,0),VLOOKUP($K49,Lists!$R$1:$S$6,2,0),VLOOKUP($L49,Lists!$Q$1:$S$6,3,0))))</f>
      </c>
      <c r="N49" s="48">
        <f>IF($D49="","",$F49*$M49)</f>
      </c>
      <c r="O49" s="47"/>
      <c r="P49" s="58"/>
      <c r="Q49" s="60">
        <f>IF(O49="","",IF(P49="","OPEN","CLOSED"))</f>
      </c>
    </row>
    <row r="50" spans="1:17" ht="14.25" customHeight="1">
      <c r="A50" s="59">
        <v>47</v>
      </c>
      <c r="B50" s="47"/>
      <c r="C50" s="47"/>
      <c r="D50" s="46"/>
      <c r="E50" s="46"/>
      <c r="F50" s="48">
        <f>IF($D50="","",MAX(VLOOKUP($D50,Lists!$K$1:$S$6,9,0),(VLOOKUP($E50,Lists!$L$1:$S$6,8,0))))</f>
      </c>
      <c r="G50" s="46"/>
      <c r="H50" s="46"/>
      <c r="I50" s="46"/>
      <c r="J50" s="46"/>
      <c r="K50" s="46"/>
      <c r="L50" s="46"/>
      <c r="M50" s="48">
        <f>IF($G50="","",(MAX(VLOOKUP($G50,Lists!$M$1:$S$6,7,0),VLOOKUP($H50,Lists!$M$1:$S$6,7,0),VLOOKUP($I50,Lists!$M$1:$S$6,7,0),VLOOKUP($J50,Lists!$M$1:$S$6,7,0),VLOOKUP($K50,Lists!$R$1:$S$6,2,0),VLOOKUP($L50,Lists!$Q$1:$S$6,3,0))))</f>
      </c>
      <c r="N50" s="48">
        <f>IF($D50="","",$F50*$M50)</f>
      </c>
      <c r="O50" s="47"/>
      <c r="P50" s="58"/>
      <c r="Q50" s="60">
        <f>IF(O50="","",IF(P50="","OPEN","CLOSED"))</f>
      </c>
    </row>
    <row r="51" spans="1:17" ht="14.25" customHeight="1">
      <c r="A51" s="59">
        <v>48</v>
      </c>
      <c r="B51" s="47"/>
      <c r="C51" s="47"/>
      <c r="D51" s="46"/>
      <c r="E51" s="46"/>
      <c r="F51" s="48">
        <f>IF($D51="","",MAX(VLOOKUP($D51,Lists!$K$1:$S$6,9,0),(VLOOKUP($E51,Lists!$L$1:$S$6,8,0))))</f>
      </c>
      <c r="G51" s="46"/>
      <c r="H51" s="46"/>
      <c r="I51" s="46"/>
      <c r="J51" s="46"/>
      <c r="K51" s="46"/>
      <c r="L51" s="46"/>
      <c r="M51" s="48">
        <f>IF($G51="","",(MAX(VLOOKUP($G51,Lists!$M$1:$S$6,7,0),VLOOKUP($H51,Lists!$M$1:$S$6,7,0),VLOOKUP($I51,Lists!$M$1:$S$6,7,0),VLOOKUP($J51,Lists!$M$1:$S$6,7,0),VLOOKUP($K51,Lists!$R$1:$S$6,2,0),VLOOKUP($L51,Lists!$Q$1:$S$6,3,0))))</f>
      </c>
      <c r="N51" s="48">
        <f>IF($D51="","",$F51*$M51)</f>
      </c>
      <c r="O51" s="47"/>
      <c r="P51" s="58"/>
      <c r="Q51" s="60">
        <f>IF(O51="","",IF(P51="","OPEN","CLOSED"))</f>
      </c>
    </row>
    <row r="52" spans="1:17" ht="14.25" customHeight="1">
      <c r="A52" s="59">
        <v>49</v>
      </c>
      <c r="B52" s="47"/>
      <c r="C52" s="47"/>
      <c r="D52" s="46"/>
      <c r="E52" s="46"/>
      <c r="F52" s="48">
        <f>IF($D52="","",MAX(VLOOKUP($D52,Lists!$K$1:$S$6,9,0),(VLOOKUP($E52,Lists!$L$1:$S$6,8,0))))</f>
      </c>
      <c r="G52" s="46"/>
      <c r="H52" s="46"/>
      <c r="I52" s="46"/>
      <c r="J52" s="46"/>
      <c r="K52" s="46"/>
      <c r="L52" s="46"/>
      <c r="M52" s="48">
        <f>IF($G52="","",(MAX(VLOOKUP($G52,Lists!$M$1:$S$6,7,0),VLOOKUP($H52,Lists!$M$1:$S$6,7,0),VLOOKUP($I52,Lists!$M$1:$S$6,7,0),VLOOKUP($J52,Lists!$M$1:$S$6,7,0),VLOOKUP($K52,Lists!$R$1:$S$6,2,0),VLOOKUP($L52,Lists!$Q$1:$S$6,3,0))))</f>
      </c>
      <c r="N52" s="48">
        <f>IF($D52="","",$F52*$M52)</f>
      </c>
      <c r="O52" s="47"/>
      <c r="P52" s="58"/>
      <c r="Q52" s="60">
        <f>IF(O52="","",IF(P52="","OPEN","CLOSED"))</f>
      </c>
    </row>
    <row r="53" spans="1:17" ht="14.25" customHeight="1">
      <c r="A53" s="59">
        <v>50</v>
      </c>
      <c r="B53" s="47"/>
      <c r="C53" s="47"/>
      <c r="D53" s="46"/>
      <c r="E53" s="46"/>
      <c r="F53" s="48">
        <f>IF($D53="","",MAX(VLOOKUP($D53,Lists!$K$1:$S$6,9,0),(VLOOKUP($E53,Lists!$L$1:$S$6,8,0))))</f>
      </c>
      <c r="G53" s="46"/>
      <c r="H53" s="46"/>
      <c r="I53" s="46"/>
      <c r="J53" s="46"/>
      <c r="K53" s="46"/>
      <c r="L53" s="46"/>
      <c r="M53" s="48">
        <f>IF($G53="","",(MAX(VLOOKUP($G53,Lists!$M$1:$S$6,7,0),VLOOKUP($H53,Lists!$M$1:$S$6,7,0),VLOOKUP($I53,Lists!$M$1:$S$6,7,0),VLOOKUP($J53,Lists!$M$1:$S$6,7,0),VLOOKUP($K53,Lists!$R$1:$S$6,2,0),VLOOKUP($L53,Lists!$Q$1:$S$6,3,0))))</f>
      </c>
      <c r="N53" s="48">
        <f>IF($D53="","",$F53*$M53)</f>
      </c>
      <c r="O53" s="47"/>
      <c r="P53" s="58"/>
      <c r="Q53" s="60">
        <f>IF(O53="","",IF(P53="","OPEN","CLOSED"))</f>
      </c>
    </row>
    <row r="54" spans="1:17" ht="14.25" customHeight="1">
      <c r="A54" s="59">
        <v>51</v>
      </c>
      <c r="B54" s="47"/>
      <c r="C54" s="47"/>
      <c r="D54" s="46"/>
      <c r="E54" s="46"/>
      <c r="F54" s="48">
        <f>IF($D54="","",MAX(VLOOKUP($D54,Lists!$K$1:$S$6,9,0),(VLOOKUP($E54,Lists!$L$1:$S$6,8,0))))</f>
      </c>
      <c r="G54" s="46"/>
      <c r="H54" s="46"/>
      <c r="I54" s="46"/>
      <c r="J54" s="46"/>
      <c r="K54" s="46"/>
      <c r="L54" s="46"/>
      <c r="M54" s="48">
        <f>IF($G54="","",(MAX(VLOOKUP($G54,Lists!$M$1:$S$6,7,0),VLOOKUP($H54,Lists!$M$1:$S$6,7,0),VLOOKUP($I54,Lists!$M$1:$S$6,7,0),VLOOKUP($J54,Lists!$M$1:$S$6,7,0),VLOOKUP($K54,Lists!$R$1:$S$6,2,0),VLOOKUP($L54,Lists!$Q$1:$S$6,3,0))))</f>
      </c>
      <c r="N54" s="48">
        <f>IF($D54="","",$F54*$M54)</f>
      </c>
      <c r="O54" s="47"/>
      <c r="P54" s="58"/>
      <c r="Q54" s="60">
        <f>IF(O54="","",IF(P54="","OPEN","CLOSED"))</f>
      </c>
    </row>
    <row r="55" spans="1:17" ht="14.25" customHeight="1">
      <c r="A55" s="59">
        <v>52</v>
      </c>
      <c r="B55" s="47"/>
      <c r="C55" s="47"/>
      <c r="D55" s="46"/>
      <c r="E55" s="46"/>
      <c r="F55" s="48">
        <f>IF($D55="","",MAX(VLOOKUP($D55,Lists!$K$1:$S$6,9,0),(VLOOKUP($E55,Lists!$L$1:$S$6,8,0))))</f>
      </c>
      <c r="G55" s="46"/>
      <c r="H55" s="46"/>
      <c r="I55" s="46"/>
      <c r="J55" s="46"/>
      <c r="K55" s="46"/>
      <c r="L55" s="46"/>
      <c r="M55" s="48">
        <f>IF($G55="","",(MAX(VLOOKUP($G55,Lists!$M$1:$S$6,7,0),VLOOKUP($H55,Lists!$M$1:$S$6,7,0),VLOOKUP($I55,Lists!$M$1:$S$6,7,0),VLOOKUP($J55,Lists!$M$1:$S$6,7,0),VLOOKUP($K55,Lists!$R$1:$S$6,2,0),VLOOKUP($L55,Lists!$Q$1:$S$6,3,0))))</f>
      </c>
      <c r="N55" s="48">
        <f>IF($D55="","",$F55*$M55)</f>
      </c>
      <c r="O55" s="47"/>
      <c r="P55" s="58"/>
      <c r="Q55" s="60">
        <f>IF(O55="","",IF(P55="","OPEN","CLOSED"))</f>
      </c>
    </row>
    <row r="56" spans="1:17" ht="14.25" customHeight="1">
      <c r="A56" s="59">
        <v>53</v>
      </c>
      <c r="B56" s="47"/>
      <c r="C56" s="47"/>
      <c r="D56" s="46"/>
      <c r="E56" s="46"/>
      <c r="F56" s="48">
        <f>IF($D56="","",MAX(VLOOKUP($D56,Lists!$K$1:$S$6,9,0),(VLOOKUP($E56,Lists!$L$1:$S$6,8,0))))</f>
      </c>
      <c r="G56" s="46"/>
      <c r="H56" s="46"/>
      <c r="I56" s="46"/>
      <c r="J56" s="46"/>
      <c r="K56" s="46"/>
      <c r="L56" s="46"/>
      <c r="M56" s="48">
        <f>IF($G56="","",(MAX(VLOOKUP($G56,Lists!$M$1:$S$6,7,0),VLOOKUP($H56,Lists!$M$1:$S$6,7,0),VLOOKUP($I56,Lists!$M$1:$S$6,7,0),VLOOKUP($J56,Lists!$M$1:$S$6,7,0),VLOOKUP($K56,Lists!$R$1:$S$6,2,0),VLOOKUP($L56,Lists!$Q$1:$S$6,3,0))))</f>
      </c>
      <c r="N56" s="48">
        <f>IF($D56="","",$F56*$M56)</f>
      </c>
      <c r="O56" s="47"/>
      <c r="P56" s="58"/>
      <c r="Q56" s="60">
        <f>IF(O56="","",IF(P56="","OPEN","CLOSED"))</f>
      </c>
    </row>
    <row r="57" spans="1:17" ht="14.25" customHeight="1">
      <c r="A57" s="59">
        <v>54</v>
      </c>
      <c r="B57" s="47"/>
      <c r="C57" s="47"/>
      <c r="D57" s="46"/>
      <c r="E57" s="46"/>
      <c r="F57" s="48">
        <f>IF($D57="","",MAX(VLOOKUP($D57,Lists!$K$1:$S$6,9,0),(VLOOKUP($E57,Lists!$L$1:$S$6,8,0))))</f>
      </c>
      <c r="G57" s="46"/>
      <c r="H57" s="46"/>
      <c r="I57" s="46"/>
      <c r="J57" s="46"/>
      <c r="K57" s="46"/>
      <c r="L57" s="46"/>
      <c r="M57" s="48">
        <f>IF($G57="","",(MAX(VLOOKUP($G57,Lists!$M$1:$S$6,7,0),VLOOKUP($H57,Lists!$M$1:$S$6,7,0),VLOOKUP($I57,Lists!$M$1:$S$6,7,0),VLOOKUP($J57,Lists!$M$1:$S$6,7,0),VLOOKUP($K57,Lists!$R$1:$S$6,2,0),VLOOKUP($L57,Lists!$Q$1:$S$6,3,0))))</f>
      </c>
      <c r="N57" s="48">
        <f>IF($D57="","",$F57*$M57)</f>
      </c>
      <c r="O57" s="47"/>
      <c r="P57" s="58"/>
      <c r="Q57" s="60">
        <f>IF(O57="","",IF(P57="","OPEN","CLOSED"))</f>
      </c>
    </row>
    <row r="58" spans="1:17" ht="14.25" customHeight="1">
      <c r="A58" s="59">
        <v>55</v>
      </c>
      <c r="B58" s="47"/>
      <c r="C58" s="47"/>
      <c r="D58" s="46"/>
      <c r="E58" s="46"/>
      <c r="F58" s="48">
        <f>IF($D58="","",MAX(VLOOKUP($D58,Lists!$K$1:$S$6,9,0),(VLOOKUP($E58,Lists!$L$1:$S$6,8,0))))</f>
      </c>
      <c r="G58" s="46"/>
      <c r="H58" s="46"/>
      <c r="I58" s="46"/>
      <c r="J58" s="46"/>
      <c r="K58" s="46"/>
      <c r="L58" s="46"/>
      <c r="M58" s="48">
        <f>IF($G58="","",(MAX(VLOOKUP($G58,Lists!$M$1:$S$6,7,0),VLOOKUP($H58,Lists!$M$1:$S$6,7,0),VLOOKUP($I58,Lists!$M$1:$S$6,7,0),VLOOKUP($J58,Lists!$M$1:$S$6,7,0),VLOOKUP($K58,Lists!$R$1:$S$6,2,0),VLOOKUP($L58,Lists!$Q$1:$S$6,3,0))))</f>
      </c>
      <c r="N58" s="48">
        <f>IF($D58="","",$F58*$M58)</f>
      </c>
      <c r="O58" s="47"/>
      <c r="P58" s="58"/>
      <c r="Q58" s="60">
        <f>IF(O58="","",IF(P58="","OPEN","CLOSED"))</f>
      </c>
    </row>
    <row r="59" spans="1:17" ht="14.25" customHeight="1">
      <c r="A59" s="59">
        <v>56</v>
      </c>
      <c r="B59" s="47"/>
      <c r="C59" s="47"/>
      <c r="D59" s="46"/>
      <c r="E59" s="46"/>
      <c r="F59" s="48">
        <f>IF($D59="","",MAX(VLOOKUP($D59,Lists!$K$1:$S$6,9,0),(VLOOKUP($E59,Lists!$L$1:$S$6,8,0))))</f>
      </c>
      <c r="G59" s="46"/>
      <c r="H59" s="46"/>
      <c r="I59" s="46"/>
      <c r="J59" s="46"/>
      <c r="K59" s="46"/>
      <c r="L59" s="46"/>
      <c r="M59" s="48">
        <f>IF($G59="","",(MAX(VLOOKUP($G59,Lists!$M$1:$S$6,7,0),VLOOKUP($H59,Lists!$M$1:$S$6,7,0),VLOOKUP($I59,Lists!$M$1:$S$6,7,0),VLOOKUP($J59,Lists!$M$1:$S$6,7,0),VLOOKUP($K59,Lists!$R$1:$S$6,2,0),VLOOKUP($L59,Lists!$Q$1:$S$6,3,0))))</f>
      </c>
      <c r="N59" s="48">
        <f>IF($D59="","",$F59*$M59)</f>
      </c>
      <c r="O59" s="47"/>
      <c r="P59" s="58"/>
      <c r="Q59" s="60">
        <f>IF(O59="","",IF(P59="","OPEN","CLOSED"))</f>
      </c>
    </row>
    <row r="60" spans="1:17" ht="14.25" customHeight="1">
      <c r="A60" s="59">
        <v>57</v>
      </c>
      <c r="B60" s="47"/>
      <c r="C60" s="47"/>
      <c r="D60" s="46"/>
      <c r="E60" s="46"/>
      <c r="F60" s="48">
        <f>IF($D60="","",MAX(VLOOKUP($D60,Lists!$K$1:$S$6,9,0),(VLOOKUP($E60,Lists!$L$1:$S$6,8,0))))</f>
      </c>
      <c r="G60" s="46"/>
      <c r="H60" s="46"/>
      <c r="I60" s="46"/>
      <c r="J60" s="46"/>
      <c r="K60" s="46"/>
      <c r="L60" s="46"/>
      <c r="M60" s="48">
        <f>IF($G60="","",(MAX(VLOOKUP($G60,Lists!$M$1:$S$6,7,0),VLOOKUP($H60,Lists!$M$1:$S$6,7,0),VLOOKUP($I60,Lists!$M$1:$S$6,7,0),VLOOKUP($J60,Lists!$M$1:$S$6,7,0),VLOOKUP($K60,Lists!$R$1:$S$6,2,0),VLOOKUP($L60,Lists!$Q$1:$S$6,3,0))))</f>
      </c>
      <c r="N60" s="48">
        <f>IF($D60="","",$F60*$M60)</f>
      </c>
      <c r="O60" s="47"/>
      <c r="P60" s="58"/>
      <c r="Q60" s="60">
        <f>IF(O60="","",IF(P60="","OPEN","CLOSED"))</f>
      </c>
    </row>
    <row r="61" spans="1:17" ht="14.25" customHeight="1">
      <c r="A61" s="59">
        <v>58</v>
      </c>
      <c r="B61" s="47"/>
      <c r="C61" s="47"/>
      <c r="D61" s="46"/>
      <c r="E61" s="46"/>
      <c r="F61" s="48">
        <f>IF($D61="","",MAX(VLOOKUP($D61,Lists!$K$1:$S$6,9,0),(VLOOKUP($E61,Lists!$L$1:$S$6,8,0))))</f>
      </c>
      <c r="G61" s="46"/>
      <c r="H61" s="46"/>
      <c r="I61" s="46"/>
      <c r="J61" s="46"/>
      <c r="K61" s="46"/>
      <c r="L61" s="46"/>
      <c r="M61" s="48">
        <f>IF($G61="","",(MAX(VLOOKUP($G61,Lists!$M$1:$S$6,7,0),VLOOKUP($H61,Lists!$M$1:$S$6,7,0),VLOOKUP($I61,Lists!$M$1:$S$6,7,0),VLOOKUP($J61,Lists!$M$1:$S$6,7,0),VLOOKUP($K61,Lists!$R$1:$S$6,2,0),VLOOKUP($L61,Lists!$Q$1:$S$6,3,0))))</f>
      </c>
      <c r="N61" s="48">
        <f>IF($D61="","",$F61*$M61)</f>
      </c>
      <c r="O61" s="47"/>
      <c r="P61" s="58"/>
      <c r="Q61" s="60">
        <f>IF(O61="","",IF(P61="","OPEN","CLOSED"))</f>
      </c>
    </row>
    <row r="62" spans="1:17" ht="14.25" customHeight="1">
      <c r="A62" s="59">
        <v>59</v>
      </c>
      <c r="B62" s="47"/>
      <c r="C62" s="47"/>
      <c r="D62" s="46"/>
      <c r="E62" s="46"/>
      <c r="F62" s="48">
        <f>IF($D62="","",MAX(VLOOKUP($D62,Lists!$K$1:$S$6,9,0),(VLOOKUP($E62,Lists!$L$1:$S$6,8,0))))</f>
      </c>
      <c r="G62" s="46"/>
      <c r="H62" s="46"/>
      <c r="I62" s="46"/>
      <c r="J62" s="46"/>
      <c r="K62" s="46"/>
      <c r="L62" s="46"/>
      <c r="M62" s="48">
        <f>IF($G62="","",(MAX(VLOOKUP($G62,Lists!$M$1:$S$6,7,0),VLOOKUP($H62,Lists!$M$1:$S$6,7,0),VLOOKUP($I62,Lists!$M$1:$S$6,7,0),VLOOKUP($J62,Lists!$M$1:$S$6,7,0),VLOOKUP($K62,Lists!$R$1:$S$6,2,0),VLOOKUP($L62,Lists!$Q$1:$S$6,3,0))))</f>
      </c>
      <c r="N62" s="48">
        <f>IF($D62="","",$F62*$M62)</f>
      </c>
      <c r="O62" s="47"/>
      <c r="P62" s="58"/>
      <c r="Q62" s="60">
        <f>IF(O62="","",IF(P62="","OPEN","CLOSED"))</f>
      </c>
    </row>
    <row r="63" spans="1:17" ht="14.25" customHeight="1">
      <c r="A63" s="59">
        <v>60</v>
      </c>
      <c r="B63" s="47"/>
      <c r="C63" s="47"/>
      <c r="D63" s="46"/>
      <c r="E63" s="46"/>
      <c r="F63" s="48">
        <f>IF($D63="","",MAX(VLOOKUP($D63,Lists!$K$1:$S$6,9,0),(VLOOKUP($E63,Lists!$L$1:$S$6,8,0))))</f>
      </c>
      <c r="G63" s="46"/>
      <c r="H63" s="46"/>
      <c r="I63" s="46"/>
      <c r="J63" s="46"/>
      <c r="K63" s="46"/>
      <c r="L63" s="46"/>
      <c r="M63" s="48">
        <f>IF($G63="","",(MAX(VLOOKUP($G63,Lists!$M$1:$S$6,7,0),VLOOKUP($H63,Lists!$M$1:$S$6,7,0),VLOOKUP($I63,Lists!$M$1:$S$6,7,0),VLOOKUP($J63,Lists!$M$1:$S$6,7,0),VLOOKUP($K63,Lists!$R$1:$S$6,2,0),VLOOKUP($L63,Lists!$Q$1:$S$6,3,0))))</f>
      </c>
      <c r="N63" s="48">
        <f>IF($D63="","",$F63*$M63)</f>
      </c>
      <c r="O63" s="47"/>
      <c r="P63" s="58"/>
      <c r="Q63" s="60">
        <f>IF(O63="","",IF(P63="","OPEN","CLOSED"))</f>
      </c>
    </row>
    <row r="64" spans="1:17" ht="15.75" customHeight="1">
      <c r="A64" s="59">
        <v>61</v>
      </c>
      <c r="B64" s="47"/>
      <c r="C64" s="47"/>
      <c r="D64" s="46"/>
      <c r="E64" s="46"/>
      <c r="F64" s="48">
        <f>IF($D64="","",MAX(VLOOKUP($D64,Lists!$K$1:$S$6,9,0),(VLOOKUP($E64,Lists!$L$1:$S$6,8,0))))</f>
      </c>
      <c r="G64" s="46"/>
      <c r="H64" s="46"/>
      <c r="I64" s="46"/>
      <c r="J64" s="46"/>
      <c r="K64" s="46"/>
      <c r="L64" s="46"/>
      <c r="M64" s="48">
        <f>IF($G64="","",(MAX(VLOOKUP($G64,Lists!$M$1:$S$6,7,0),VLOOKUP($H64,Lists!$M$1:$S$6,7,0),VLOOKUP($I64,Lists!$M$1:$S$6,7,0),VLOOKUP($J64,Lists!$M$1:$S$6,7,0),VLOOKUP($K64,Lists!$R$1:$S$6,2,0),VLOOKUP($L64,Lists!$Q$1:$S$6,3,0))))</f>
      </c>
      <c r="N64" s="48">
        <f>IF($D64="","",$F64*$M64)</f>
      </c>
      <c r="O64" s="47"/>
      <c r="P64" s="58"/>
      <c r="Q64" s="60">
        <f>IF(O64="","",IF(P64="","OPEN","CLOSED"))</f>
      </c>
    </row>
    <row r="65" spans="1:17" ht="12" customHeight="1">
      <c r="A65" s="59">
        <v>62</v>
      </c>
      <c r="B65" s="47"/>
      <c r="C65" s="47"/>
      <c r="D65" s="46"/>
      <c r="E65" s="46"/>
      <c r="F65" s="48">
        <f>IF($D65="","",MAX(VLOOKUP($D65,Lists!$K$1:$S$6,9,0),(VLOOKUP($E65,Lists!$L$1:$S$6,8,0))))</f>
      </c>
      <c r="G65" s="46"/>
      <c r="H65" s="46"/>
      <c r="I65" s="46"/>
      <c r="J65" s="46"/>
      <c r="K65" s="46"/>
      <c r="L65" s="46"/>
      <c r="M65" s="48">
        <f>IF($G65="","",(MAX(VLOOKUP($G65,Lists!$M$1:$S$6,7,0),VLOOKUP($H65,Lists!$M$1:$S$6,7,0),VLOOKUP($I65,Lists!$M$1:$S$6,7,0),VLOOKUP($J65,Lists!$M$1:$S$6,7,0),VLOOKUP($K65,Lists!$R$1:$S$6,2,0),VLOOKUP($L65,Lists!$Q$1:$S$6,3,0))))</f>
      </c>
      <c r="N65" s="48">
        <f>IF($D65="","",$F65*$M65)</f>
      </c>
      <c r="O65" s="47"/>
      <c r="P65" s="58"/>
      <c r="Q65" s="60">
        <f>IF(O65="","",IF(P65="","OPEN","CLOSED"))</f>
      </c>
    </row>
    <row r="66" spans="1:17" ht="14.25" customHeight="1">
      <c r="A66" s="59">
        <v>63</v>
      </c>
      <c r="B66" s="47"/>
      <c r="C66" s="47"/>
      <c r="D66" s="46"/>
      <c r="E66" s="46"/>
      <c r="F66" s="48">
        <f>IF($D66="","",MAX(VLOOKUP($D66,Lists!$K$1:$S$6,9,0),(VLOOKUP($E66,Lists!$L$1:$S$6,8,0))))</f>
      </c>
      <c r="G66" s="46"/>
      <c r="H66" s="46"/>
      <c r="I66" s="46"/>
      <c r="J66" s="46"/>
      <c r="K66" s="46"/>
      <c r="L66" s="46"/>
      <c r="M66" s="48">
        <f>IF($G66="","",(MAX(VLOOKUP($G66,Lists!$M$1:$S$6,7,0),VLOOKUP($H66,Lists!$M$1:$S$6,7,0),VLOOKUP($I66,Lists!$M$1:$S$6,7,0),VLOOKUP($J66,Lists!$M$1:$S$6,7,0),VLOOKUP($K66,Lists!$R$1:$S$6,2,0),VLOOKUP($L66,Lists!$Q$1:$S$6,3,0))))</f>
      </c>
      <c r="N66" s="48">
        <f>IF($D66="","",$F66*$M66)</f>
      </c>
      <c r="O66" s="47"/>
      <c r="P66" s="58"/>
      <c r="Q66" s="60">
        <f>IF(O66="","",IF(P66="","OPEN","CLOSED"))</f>
      </c>
    </row>
    <row r="67" spans="1:17" ht="15" customHeight="1">
      <c r="A67" s="59">
        <v>64</v>
      </c>
      <c r="B67" s="47"/>
      <c r="C67" s="47"/>
      <c r="D67" s="46"/>
      <c r="E67" s="46"/>
      <c r="F67" s="48">
        <f>IF($D67="","",MAX(VLOOKUP($D67,Lists!$K$1:$S$6,9,0),(VLOOKUP($E67,Lists!$L$1:$S$6,8,0))))</f>
      </c>
      <c r="G67" s="46"/>
      <c r="H67" s="46"/>
      <c r="I67" s="46"/>
      <c r="J67" s="46"/>
      <c r="K67" s="46"/>
      <c r="L67" s="46"/>
      <c r="M67" s="48">
        <f>IF($G67="","",(MAX(VLOOKUP($G67,Lists!$M$1:$S$6,7,0),VLOOKUP($H67,Lists!$M$1:$S$6,7,0),VLOOKUP($I67,Lists!$M$1:$S$6,7,0),VLOOKUP($J67,Lists!$M$1:$S$6,7,0),VLOOKUP($K67,Lists!$R$1:$S$6,2,0),VLOOKUP($L67,Lists!$Q$1:$S$6,3,0))))</f>
      </c>
      <c r="N67" s="48">
        <f>IF($D67="","",$F67*$M67)</f>
      </c>
      <c r="O67" s="47"/>
      <c r="P67" s="58"/>
      <c r="Q67" s="60">
        <f>IF(O67="","",IF(P67="","OPEN","CLOSED"))</f>
      </c>
    </row>
    <row r="68" spans="1:17" ht="14.25" customHeight="1">
      <c r="A68" s="59">
        <v>65</v>
      </c>
      <c r="B68" s="47"/>
      <c r="C68" s="47"/>
      <c r="D68" s="46"/>
      <c r="E68" s="46"/>
      <c r="F68" s="48">
        <f>IF($D68="","",MAX(VLOOKUP($D68,Lists!$K$1:$S$6,9,0),(VLOOKUP($E68,Lists!$L$1:$S$6,8,0))))</f>
      </c>
      <c r="G68" s="46"/>
      <c r="H68" s="46"/>
      <c r="I68" s="46"/>
      <c r="J68" s="46"/>
      <c r="K68" s="46"/>
      <c r="L68" s="46"/>
      <c r="M68" s="48">
        <f>IF($G68="","",(MAX(VLOOKUP($G68,Lists!$M$1:$S$6,7,0),VLOOKUP($H68,Lists!$M$1:$S$6,7,0),VLOOKUP($I68,Lists!$M$1:$S$6,7,0),VLOOKUP($J68,Lists!$M$1:$S$6,7,0),VLOOKUP($K68,Lists!$R$1:$S$6,2,0),VLOOKUP($L68,Lists!$Q$1:$S$6,3,0))))</f>
      </c>
      <c r="N68" s="48">
        <f>IF($D68="","",$F68*$M68)</f>
      </c>
      <c r="O68" s="47"/>
      <c r="P68" s="58"/>
      <c r="Q68" s="60">
        <f>IF(O68="","",IF(P68="","OPEN","CLOSED"))</f>
      </c>
    </row>
    <row r="69" spans="1:17" ht="14.25" customHeight="1">
      <c r="A69" s="59">
        <v>66</v>
      </c>
      <c r="B69" s="47"/>
      <c r="C69" s="47"/>
      <c r="D69" s="46"/>
      <c r="E69" s="46"/>
      <c r="F69" s="48">
        <f>IF($D69="","",MAX(VLOOKUP($D69,Lists!$K$1:$S$6,9,0),(VLOOKUP($E69,Lists!$L$1:$S$6,8,0))))</f>
      </c>
      <c r="G69" s="46"/>
      <c r="H69" s="46"/>
      <c r="I69" s="46"/>
      <c r="J69" s="46"/>
      <c r="K69" s="46"/>
      <c r="L69" s="46"/>
      <c r="M69" s="48">
        <f>IF($G69="","",(MAX(VLOOKUP($G69,Lists!$M$1:$S$6,7,0),VLOOKUP($H69,Lists!$M$1:$S$6,7,0),VLOOKUP($I69,Lists!$M$1:$S$6,7,0),VLOOKUP($J69,Lists!$M$1:$S$6,7,0),VLOOKUP($K69,Lists!$R$1:$S$6,2,0),VLOOKUP($L69,Lists!$Q$1:$S$6,3,0))))</f>
      </c>
      <c r="N69" s="48">
        <f>IF($D69="","",$F69*$M69)</f>
      </c>
      <c r="O69" s="47"/>
      <c r="P69" s="58"/>
      <c r="Q69" s="60">
        <f>IF(O69="","",IF(P69="","OPEN","CLOSED"))</f>
      </c>
    </row>
    <row r="70" spans="1:17" ht="14.25" customHeight="1">
      <c r="A70" s="59">
        <v>67</v>
      </c>
      <c r="B70" s="47"/>
      <c r="C70" s="47"/>
      <c r="D70" s="46"/>
      <c r="E70" s="46"/>
      <c r="F70" s="48">
        <f>IF($D70="","",MAX(VLOOKUP($D70,Lists!$K$1:$S$6,9,0),(VLOOKUP($E70,Lists!$L$1:$S$6,8,0))))</f>
      </c>
      <c r="G70" s="46"/>
      <c r="H70" s="46"/>
      <c r="I70" s="46"/>
      <c r="J70" s="46"/>
      <c r="K70" s="46"/>
      <c r="L70" s="46"/>
      <c r="M70" s="48">
        <f>IF($G70="","",(MAX(VLOOKUP($G70,Lists!$M$1:$S$6,7,0),VLOOKUP($H70,Lists!$M$1:$S$6,7,0),VLOOKUP($I70,Lists!$M$1:$S$6,7,0),VLOOKUP($J70,Lists!$M$1:$S$6,7,0),VLOOKUP($K70,Lists!$R$1:$S$6,2,0),VLOOKUP($L70,Lists!$Q$1:$S$6,3,0))))</f>
      </c>
      <c r="N70" s="48">
        <f>IF($D70="","",$F70*$M70)</f>
      </c>
      <c r="O70" s="47"/>
      <c r="P70" s="58"/>
      <c r="Q70" s="60">
        <f>IF(O70="","",IF(P70="","OPEN","CLOSED"))</f>
      </c>
    </row>
    <row r="71" spans="1:17" ht="14.25" customHeight="1">
      <c r="A71" s="59">
        <v>68</v>
      </c>
      <c r="B71" s="47"/>
      <c r="C71" s="47"/>
      <c r="D71" s="46"/>
      <c r="E71" s="46"/>
      <c r="F71" s="48">
        <f>IF($D71="","",MAX(VLOOKUP($D71,Lists!$K$1:$S$6,9,0),(VLOOKUP($E71,Lists!$L$1:$S$6,8,0))))</f>
      </c>
      <c r="G71" s="46"/>
      <c r="H71" s="46"/>
      <c r="I71" s="46"/>
      <c r="J71" s="46"/>
      <c r="K71" s="46"/>
      <c r="L71" s="46"/>
      <c r="M71" s="48">
        <f>IF($G71="","",(MAX(VLOOKUP($G71,Lists!$M$1:$S$6,7,0),VLOOKUP($H71,Lists!$M$1:$S$6,7,0),VLOOKUP($I71,Lists!$M$1:$S$6,7,0),VLOOKUP($J71,Lists!$M$1:$S$6,7,0),VLOOKUP($K71,Lists!$R$1:$S$6,2,0),VLOOKUP($L71,Lists!$Q$1:$S$6,3,0))))</f>
      </c>
      <c r="N71" s="48">
        <f>IF($D71="","",$F71*$M71)</f>
      </c>
      <c r="O71" s="47"/>
      <c r="P71" s="58"/>
      <c r="Q71" s="60">
        <f>IF(O71="","",IF(P71="","OPEN","CLOSED"))</f>
      </c>
    </row>
    <row r="72" spans="1:17" ht="14.25" customHeight="1">
      <c r="A72" s="59">
        <v>69</v>
      </c>
      <c r="B72" s="47"/>
      <c r="C72" s="47"/>
      <c r="D72" s="46"/>
      <c r="E72" s="46"/>
      <c r="F72" s="48">
        <f>IF($D72="","",MAX(VLOOKUP($D72,Lists!$K$1:$S$6,9,0),(VLOOKUP($E72,Lists!$L$1:$S$6,8,0))))</f>
      </c>
      <c r="G72" s="46"/>
      <c r="H72" s="46"/>
      <c r="I72" s="46"/>
      <c r="J72" s="46"/>
      <c r="K72" s="46"/>
      <c r="L72" s="46"/>
      <c r="M72" s="48">
        <f>IF($G72="","",(MAX(VLOOKUP($G72,Lists!$M$1:$S$6,7,0),VLOOKUP($H72,Lists!$M$1:$S$6,7,0),VLOOKUP($I72,Lists!$M$1:$S$6,7,0),VLOOKUP($J72,Lists!$M$1:$S$6,7,0),VLOOKUP($K72,Lists!$R$1:$S$6,2,0),VLOOKUP($L72,Lists!$Q$1:$S$6,3,0))))</f>
      </c>
      <c r="N72" s="48">
        <f>IF($D72="","",$F72*$M72)</f>
      </c>
      <c r="O72" s="47"/>
      <c r="P72" s="58"/>
      <c r="Q72" s="60">
        <f>IF(O72="","",IF(P72="","OPEN","CLOSED"))</f>
      </c>
    </row>
    <row r="73" spans="1:17" ht="14.25" customHeight="1">
      <c r="A73" s="59">
        <v>70</v>
      </c>
      <c r="B73" s="47"/>
      <c r="C73" s="47"/>
      <c r="D73" s="46"/>
      <c r="E73" s="46"/>
      <c r="F73" s="48">
        <f>IF($D73="","",MAX(VLOOKUP($D73,Lists!$K$1:$S$6,9,0),(VLOOKUP($E73,Lists!$L$1:$S$6,8,0))))</f>
      </c>
      <c r="G73" s="46"/>
      <c r="H73" s="46"/>
      <c r="I73" s="46"/>
      <c r="J73" s="46"/>
      <c r="K73" s="46"/>
      <c r="L73" s="46"/>
      <c r="M73" s="48">
        <f>IF($G73="","",(MAX(VLOOKUP($G73,Lists!$M$1:$S$6,7,0),VLOOKUP($H73,Lists!$M$1:$S$6,7,0),VLOOKUP($I73,Lists!$M$1:$S$6,7,0),VLOOKUP($J73,Lists!$M$1:$S$6,7,0),VLOOKUP($K73,Lists!$R$1:$S$6,2,0),VLOOKUP($L73,Lists!$Q$1:$S$6,3,0))))</f>
      </c>
      <c r="N73" s="48">
        <f>IF($D73="","",$F73*$M73)</f>
      </c>
      <c r="O73" s="47"/>
      <c r="P73" s="58"/>
      <c r="Q73" s="60">
        <f>IF(O73="","",IF(P73="","OPEN","CLOSED"))</f>
      </c>
    </row>
    <row r="74" spans="1:17" ht="14.25" customHeight="1">
      <c r="A74" s="59">
        <v>71</v>
      </c>
      <c r="B74" s="47"/>
      <c r="C74" s="47"/>
      <c r="D74" s="46"/>
      <c r="E74" s="46"/>
      <c r="F74" s="48">
        <f>IF($D74="","",MAX(VLOOKUP($D74,Lists!$K$1:$S$6,9,0),(VLOOKUP($E74,Lists!$L$1:$S$6,8,0))))</f>
      </c>
      <c r="G74" s="46"/>
      <c r="H74" s="46"/>
      <c r="I74" s="46"/>
      <c r="J74" s="46"/>
      <c r="K74" s="46"/>
      <c r="L74" s="46"/>
      <c r="M74" s="48">
        <f>IF($G74="","",(MAX(VLOOKUP($G74,Lists!$M$1:$S$6,7,0),VLOOKUP($H74,Lists!$M$1:$S$6,7,0),VLOOKUP($I74,Lists!$M$1:$S$6,7,0),VLOOKUP($J74,Lists!$M$1:$S$6,7,0),VLOOKUP($K74,Lists!$R$1:$S$6,2,0),VLOOKUP($L74,Lists!$Q$1:$S$6,3,0))))</f>
      </c>
      <c r="N74" s="48">
        <f>IF($D74="","",$F74*$M74)</f>
      </c>
      <c r="O74" s="47"/>
      <c r="P74" s="58"/>
      <c r="Q74" s="60">
        <f>IF(O74="","",IF(P74="","OPEN","CLOSED"))</f>
      </c>
    </row>
    <row r="75" spans="1:17" ht="14.25" customHeight="1">
      <c r="A75" s="59">
        <v>72</v>
      </c>
      <c r="B75" s="47"/>
      <c r="C75" s="47"/>
      <c r="D75" s="46"/>
      <c r="E75" s="46"/>
      <c r="F75" s="48">
        <f>IF($D75="","",MAX(VLOOKUP($D75,Lists!$K$1:$S$6,9,0),(VLOOKUP($E75,Lists!$L$1:$S$6,8,0))))</f>
      </c>
      <c r="G75" s="46"/>
      <c r="H75" s="46"/>
      <c r="I75" s="46"/>
      <c r="J75" s="46"/>
      <c r="K75" s="46"/>
      <c r="L75" s="46"/>
      <c r="M75" s="48">
        <f>IF($G75="","",(MAX(VLOOKUP($G75,Lists!$M$1:$S$6,7,0),VLOOKUP($H75,Lists!$M$1:$S$6,7,0),VLOOKUP($I75,Lists!$M$1:$S$6,7,0),VLOOKUP($J75,Lists!$M$1:$S$6,7,0),VLOOKUP($K75,Lists!$R$1:$S$6,2,0),VLOOKUP($L75,Lists!$Q$1:$S$6,3,0))))</f>
      </c>
      <c r="N75" s="48">
        <f>IF($D75="","",$F75*$M75)</f>
      </c>
      <c r="O75" s="47"/>
      <c r="P75" s="58"/>
      <c r="Q75" s="60">
        <f>IF(O75="","",IF(P75="","OPEN","CLOSED"))</f>
      </c>
    </row>
    <row r="76" spans="1:17" ht="14.25" customHeight="1">
      <c r="A76" s="59">
        <v>73</v>
      </c>
      <c r="B76" s="47"/>
      <c r="C76" s="47"/>
      <c r="D76" s="46"/>
      <c r="E76" s="46"/>
      <c r="F76" s="48">
        <f>IF($D76="","",MAX(VLOOKUP($D76,Lists!$K$1:$S$6,9,0),(VLOOKUP($E76,Lists!$L$1:$S$6,8,0))))</f>
      </c>
      <c r="G76" s="46"/>
      <c r="H76" s="46"/>
      <c r="I76" s="46"/>
      <c r="J76" s="46"/>
      <c r="K76" s="46"/>
      <c r="L76" s="46"/>
      <c r="M76" s="48">
        <f>IF($G76="","",(MAX(VLOOKUP($G76,Lists!$M$1:$S$6,7,0),VLOOKUP($H76,Lists!$M$1:$S$6,7,0),VLOOKUP($I76,Lists!$M$1:$S$6,7,0),VLOOKUP($J76,Lists!$M$1:$S$6,7,0),VLOOKUP($K76,Lists!$R$1:$S$6,2,0),VLOOKUP($L76,Lists!$Q$1:$S$6,3,0))))</f>
      </c>
      <c r="N76" s="48">
        <f>IF($D76="","",$F76*$M76)</f>
      </c>
      <c r="O76" s="47"/>
      <c r="P76" s="58"/>
      <c r="Q76" s="60">
        <f>IF(O76="","",IF(P76="","OPEN","CLOSED"))</f>
      </c>
    </row>
    <row r="77" spans="1:17" ht="14.25" customHeight="1">
      <c r="A77" s="59">
        <v>74</v>
      </c>
      <c r="B77" s="47"/>
      <c r="C77" s="47"/>
      <c r="D77" s="46"/>
      <c r="E77" s="46"/>
      <c r="F77" s="48">
        <f>IF($D77="","",MAX(VLOOKUP($D77,Lists!$K$1:$S$6,9,0),(VLOOKUP($E77,Lists!$L$1:$S$6,8,0))))</f>
      </c>
      <c r="G77" s="46"/>
      <c r="H77" s="46"/>
      <c r="I77" s="46"/>
      <c r="J77" s="46"/>
      <c r="K77" s="46"/>
      <c r="L77" s="46"/>
      <c r="M77" s="48">
        <f>IF($G77="","",(MAX(VLOOKUP($G77,Lists!$M$1:$S$6,7,0),VLOOKUP($H77,Lists!$M$1:$S$6,7,0),VLOOKUP($I77,Lists!$M$1:$S$6,7,0),VLOOKUP($J77,Lists!$M$1:$S$6,7,0),VLOOKUP($K77,Lists!$R$1:$S$6,2,0),VLOOKUP($L77,Lists!$Q$1:$S$6,3,0))))</f>
      </c>
      <c r="N77" s="48">
        <f>IF($D77="","",$F77*$M77)</f>
      </c>
      <c r="O77" s="47"/>
      <c r="P77" s="58"/>
      <c r="Q77" s="60">
        <f>IF(O77="","",IF(P77="","OPEN","CLOSED"))</f>
      </c>
    </row>
    <row r="78" spans="1:17" ht="14.25" customHeight="1">
      <c r="A78" s="59">
        <v>75</v>
      </c>
      <c r="B78" s="47"/>
      <c r="C78" s="47"/>
      <c r="D78" s="46"/>
      <c r="E78" s="46"/>
      <c r="F78" s="48">
        <f>IF($D78="","",MAX(VLOOKUP($D78,Lists!$K$1:$S$6,9,0),(VLOOKUP($E78,Lists!$L$1:$S$6,8,0))))</f>
      </c>
      <c r="G78" s="46"/>
      <c r="H78" s="46"/>
      <c r="I78" s="46"/>
      <c r="J78" s="46"/>
      <c r="K78" s="46"/>
      <c r="L78" s="46"/>
      <c r="M78" s="48">
        <f>IF($G78="","",(MAX(VLOOKUP($G78,Lists!$M$1:$S$6,7,0),VLOOKUP($H78,Lists!$M$1:$S$6,7,0),VLOOKUP($I78,Lists!$M$1:$S$6,7,0),VLOOKUP($J78,Lists!$M$1:$S$6,7,0),VLOOKUP($K78,Lists!$R$1:$S$6,2,0),VLOOKUP($L78,Lists!$Q$1:$S$6,3,0))))</f>
      </c>
      <c r="N78" s="48">
        <f>IF($D78="","",$F78*$M78)</f>
      </c>
      <c r="O78" s="47"/>
      <c r="P78" s="58"/>
      <c r="Q78" s="60">
        <f>IF(O78="","",IF(P78="","OPEN","CLOSED"))</f>
      </c>
    </row>
    <row r="79" spans="1:17" ht="14.25" customHeight="1">
      <c r="A79" s="59">
        <v>76</v>
      </c>
      <c r="B79" s="47"/>
      <c r="C79" s="47"/>
      <c r="D79" s="46"/>
      <c r="E79" s="46"/>
      <c r="F79" s="48">
        <f>IF($D79="","",MAX(VLOOKUP($D79,Lists!$K$1:$S$6,9,0),(VLOOKUP($E79,Lists!$L$1:$S$6,8,0))))</f>
      </c>
      <c r="G79" s="46"/>
      <c r="H79" s="46"/>
      <c r="I79" s="46"/>
      <c r="J79" s="46"/>
      <c r="K79" s="46"/>
      <c r="L79" s="46"/>
      <c r="M79" s="48">
        <f>IF($G79="","",(MAX(VLOOKUP($G79,Lists!$M$1:$S$6,7,0),VLOOKUP($H79,Lists!$M$1:$S$6,7,0),VLOOKUP($I79,Lists!$M$1:$S$6,7,0),VLOOKUP($J79,Lists!$M$1:$S$6,7,0),VLOOKUP($K79,Lists!$R$1:$S$6,2,0),VLOOKUP($L79,Lists!$Q$1:$S$6,3,0))))</f>
      </c>
      <c r="N79" s="48">
        <f>IF($D79="","",$F79*$M79)</f>
      </c>
      <c r="O79" s="47"/>
      <c r="P79" s="58"/>
      <c r="Q79" s="60">
        <f>IF(O79="","",IF(P79="","OPEN","CLOSED"))</f>
      </c>
    </row>
    <row r="80" spans="1:17" ht="14.25" customHeight="1">
      <c r="A80" s="59">
        <v>77</v>
      </c>
      <c r="B80" s="47"/>
      <c r="C80" s="47"/>
      <c r="D80" s="46"/>
      <c r="E80" s="46"/>
      <c r="F80" s="48">
        <f>IF($D80="","",MAX(VLOOKUP($D80,Lists!$K$1:$S$6,9,0),(VLOOKUP($E80,Lists!$L$1:$S$6,8,0))))</f>
      </c>
      <c r="G80" s="46"/>
      <c r="H80" s="46"/>
      <c r="I80" s="46"/>
      <c r="J80" s="46"/>
      <c r="K80" s="46"/>
      <c r="L80" s="46"/>
      <c r="M80" s="48">
        <f>IF($G80="","",(MAX(VLOOKUP($G80,Lists!$M$1:$S$6,7,0),VLOOKUP($H80,Lists!$M$1:$S$6,7,0),VLOOKUP($I80,Lists!$M$1:$S$6,7,0),VLOOKUP($J80,Lists!$M$1:$S$6,7,0),VLOOKUP($K80,Lists!$R$1:$S$6,2,0),VLOOKUP($L80,Lists!$Q$1:$S$6,3,0))))</f>
      </c>
      <c r="N80" s="48">
        <f>IF($D80="","",$F80*$M80)</f>
      </c>
      <c r="O80" s="47"/>
      <c r="P80" s="58"/>
      <c r="Q80" s="60">
        <f>IF(O80="","",IF(P80="","OPEN","CLOSED"))</f>
      </c>
    </row>
    <row r="81" spans="1:17" ht="14.25" customHeight="1">
      <c r="A81" s="59">
        <v>78</v>
      </c>
      <c r="B81" s="47"/>
      <c r="C81" s="47"/>
      <c r="D81" s="46"/>
      <c r="E81" s="46"/>
      <c r="F81" s="48">
        <f>IF($D81="","",MAX(VLOOKUP($D81,Lists!$K$1:$S$6,9,0),(VLOOKUP($E81,Lists!$L$1:$S$6,8,0))))</f>
      </c>
      <c r="G81" s="46"/>
      <c r="H81" s="46"/>
      <c r="I81" s="46"/>
      <c r="J81" s="46"/>
      <c r="K81" s="46"/>
      <c r="L81" s="46"/>
      <c r="M81" s="48">
        <f>IF($G81="","",(MAX(VLOOKUP($G81,Lists!$M$1:$S$6,7,0),VLOOKUP($H81,Lists!$M$1:$S$6,7,0),VLOOKUP($I81,Lists!$M$1:$S$6,7,0),VLOOKUP($J81,Lists!$M$1:$S$6,7,0),VLOOKUP($K81,Lists!$R$1:$S$6,2,0),VLOOKUP($L81,Lists!$Q$1:$S$6,3,0))))</f>
      </c>
      <c r="N81" s="48">
        <f>IF($D81="","",$F81*$M81)</f>
      </c>
      <c r="O81" s="47"/>
      <c r="P81" s="58"/>
      <c r="Q81" s="60">
        <f>IF(O81="","",IF(P81="","OPEN","CLOSED"))</f>
      </c>
    </row>
    <row r="82" spans="1:17" ht="14.25" customHeight="1">
      <c r="A82" s="59">
        <v>79</v>
      </c>
      <c r="B82" s="47"/>
      <c r="C82" s="47"/>
      <c r="D82" s="46"/>
      <c r="E82" s="46"/>
      <c r="F82" s="48">
        <f>IF($D82="","",MAX(VLOOKUP($D82,Lists!$K$1:$S$6,9,0),(VLOOKUP($E82,Lists!$L$1:$S$6,8,0))))</f>
      </c>
      <c r="G82" s="46"/>
      <c r="H82" s="46"/>
      <c r="I82" s="46"/>
      <c r="J82" s="46"/>
      <c r="K82" s="46"/>
      <c r="L82" s="46"/>
      <c r="M82" s="48">
        <f>IF($G82="","",(MAX(VLOOKUP($G82,Lists!$M$1:$S$6,7,0),VLOOKUP($H82,Lists!$M$1:$S$6,7,0),VLOOKUP($I82,Lists!$M$1:$S$6,7,0),VLOOKUP($J82,Lists!$M$1:$S$6,7,0),VLOOKUP($K82,Lists!$R$1:$S$6,2,0),VLOOKUP($L82,Lists!$Q$1:$S$6,3,0))))</f>
      </c>
      <c r="N82" s="48">
        <f>IF($D82="","",$F82*$M82)</f>
      </c>
      <c r="O82" s="47"/>
      <c r="P82" s="58"/>
      <c r="Q82" s="60">
        <f>IF(O82="","",IF(P82="","OPEN","CLOSED"))</f>
      </c>
    </row>
    <row r="83" spans="1:17" ht="14.25" customHeight="1">
      <c r="A83" s="59">
        <v>80</v>
      </c>
      <c r="B83" s="47"/>
      <c r="C83" s="47"/>
      <c r="D83" s="46"/>
      <c r="E83" s="46"/>
      <c r="F83" s="48">
        <f>IF($D83="","",MAX(VLOOKUP($D83,Lists!$K$1:$S$6,9,0),(VLOOKUP($E83,Lists!$L$1:$S$6,8,0))))</f>
      </c>
      <c r="G83" s="46"/>
      <c r="H83" s="46"/>
      <c r="I83" s="46"/>
      <c r="J83" s="46"/>
      <c r="K83" s="46"/>
      <c r="L83" s="46"/>
      <c r="M83" s="48">
        <f>IF($G83="","",(MAX(VLOOKUP($G83,Lists!$M$1:$S$6,7,0),VLOOKUP($H83,Lists!$M$1:$S$6,7,0),VLOOKUP($I83,Lists!$M$1:$S$6,7,0),VLOOKUP($J83,Lists!$M$1:$S$6,7,0),VLOOKUP($K83,Lists!$R$1:$S$6,2,0),VLOOKUP($L83,Lists!$Q$1:$S$6,3,0))))</f>
      </c>
      <c r="N83" s="48">
        <f>IF($D83="","",$F83*$M83)</f>
      </c>
      <c r="O83" s="47"/>
      <c r="P83" s="58"/>
      <c r="Q83" s="60">
        <f>IF(O83="","",IF(P83="","OPEN","CLOSED"))</f>
      </c>
    </row>
    <row r="84" spans="1:17" ht="14.25" customHeight="1">
      <c r="A84" s="59">
        <v>81</v>
      </c>
      <c r="B84" s="47"/>
      <c r="C84" s="47"/>
      <c r="D84" s="46"/>
      <c r="E84" s="46"/>
      <c r="F84" s="48">
        <f>IF($D84="","",MAX(VLOOKUP($D84,Lists!$K$1:$S$6,9,0),(VLOOKUP($E84,Lists!$L$1:$S$6,8,0))))</f>
      </c>
      <c r="G84" s="46"/>
      <c r="H84" s="46"/>
      <c r="I84" s="46"/>
      <c r="J84" s="46"/>
      <c r="K84" s="46"/>
      <c r="L84" s="46"/>
      <c r="M84" s="48">
        <f>IF($G84="","",(MAX(VLOOKUP($G84,Lists!$M$1:$S$6,7,0),VLOOKUP($H84,Lists!$M$1:$S$6,7,0),VLOOKUP($I84,Lists!$M$1:$S$6,7,0),VLOOKUP($J84,Lists!$M$1:$S$6,7,0),VLOOKUP($K84,Lists!$R$1:$S$6,2,0),VLOOKUP($L84,Lists!$Q$1:$S$6,3,0))))</f>
      </c>
      <c r="N84" s="48">
        <f>IF($D84="","",$F84*$M84)</f>
      </c>
      <c r="O84" s="47"/>
      <c r="P84" s="58"/>
      <c r="Q84" s="60">
        <f>IF(O84="","",IF(P84="","OPEN","CLOSED"))</f>
      </c>
    </row>
    <row r="85" spans="1:17" ht="14.25" customHeight="1">
      <c r="A85" s="59">
        <v>82</v>
      </c>
      <c r="B85" s="47"/>
      <c r="C85" s="47"/>
      <c r="D85" s="46"/>
      <c r="E85" s="46"/>
      <c r="F85" s="48">
        <f>IF($D85="","",MAX(VLOOKUP($D85,Lists!$K$1:$S$6,9,0),(VLOOKUP($E85,Lists!$L$1:$S$6,8,0))))</f>
      </c>
      <c r="G85" s="46"/>
      <c r="H85" s="46"/>
      <c r="I85" s="46"/>
      <c r="J85" s="46"/>
      <c r="K85" s="46"/>
      <c r="L85" s="46"/>
      <c r="M85" s="48">
        <f>IF($G85="","",(MAX(VLOOKUP($G85,Lists!$M$1:$S$6,7,0),VLOOKUP($H85,Lists!$M$1:$S$6,7,0),VLOOKUP($I85,Lists!$M$1:$S$6,7,0),VLOOKUP($J85,Lists!$M$1:$S$6,7,0),VLOOKUP($K85,Lists!$R$1:$S$6,2,0),VLOOKUP($L85,Lists!$Q$1:$S$6,3,0))))</f>
      </c>
      <c r="N85" s="48">
        <f>IF($D85="","",$F85*$M85)</f>
      </c>
      <c r="O85" s="47"/>
      <c r="P85" s="58"/>
      <c r="Q85" s="60">
        <f>IF(O85="","",IF(P85="","OPEN","CLOSED"))</f>
      </c>
    </row>
    <row r="86" spans="1:17" ht="14.25" customHeight="1">
      <c r="A86" s="59">
        <v>83</v>
      </c>
      <c r="B86" s="47"/>
      <c r="C86" s="47"/>
      <c r="D86" s="46"/>
      <c r="E86" s="46"/>
      <c r="F86" s="48">
        <f>IF($D86="","",MAX(VLOOKUP($D86,Lists!$K$1:$S$6,9,0),(VLOOKUP($E86,Lists!$L$1:$S$6,8,0))))</f>
      </c>
      <c r="G86" s="46"/>
      <c r="H86" s="46"/>
      <c r="I86" s="46"/>
      <c r="J86" s="46"/>
      <c r="K86" s="46"/>
      <c r="L86" s="46"/>
      <c r="M86" s="48">
        <f>IF($G86="","",(MAX(VLOOKUP($G86,Lists!$M$1:$S$6,7,0),VLOOKUP($H86,Lists!$M$1:$S$6,7,0),VLOOKUP($I86,Lists!$M$1:$S$6,7,0),VLOOKUP($J86,Lists!$M$1:$S$6,7,0),VLOOKUP($K86,Lists!$R$1:$S$6,2,0),VLOOKUP($L86,Lists!$Q$1:$S$6,3,0))))</f>
      </c>
      <c r="N86" s="48">
        <f>IF($D86="","",$F86*$M86)</f>
      </c>
      <c r="O86" s="47"/>
      <c r="P86" s="58"/>
      <c r="Q86" s="60">
        <f>IF(O86="","",IF(P86="","OPEN","CLOSED"))</f>
      </c>
    </row>
    <row r="87" spans="1:17" ht="14.25" customHeight="1">
      <c r="A87" s="59">
        <v>84</v>
      </c>
      <c r="B87" s="47"/>
      <c r="C87" s="47"/>
      <c r="D87" s="46"/>
      <c r="E87" s="46"/>
      <c r="F87" s="48">
        <f>IF($D87="","",MAX(VLOOKUP($D87,Lists!$K$1:$S$6,9,0),(VLOOKUP($E87,Lists!$L$1:$S$6,8,0))))</f>
      </c>
      <c r="G87" s="46"/>
      <c r="H87" s="46"/>
      <c r="I87" s="46"/>
      <c r="J87" s="46"/>
      <c r="K87" s="46"/>
      <c r="L87" s="46"/>
      <c r="M87" s="48">
        <f>IF($G87="","",(MAX(VLOOKUP($G87,Lists!$M$1:$S$6,7,0),VLOOKUP($H87,Lists!$M$1:$S$6,7,0),VLOOKUP($I87,Lists!$M$1:$S$6,7,0),VLOOKUP($J87,Lists!$M$1:$S$6,7,0),VLOOKUP($K87,Lists!$R$1:$S$6,2,0),VLOOKUP($L87,Lists!$Q$1:$S$6,3,0))))</f>
      </c>
      <c r="N87" s="48">
        <f>IF($D87="","",$F87*$M87)</f>
      </c>
      <c r="O87" s="47"/>
      <c r="P87" s="58"/>
      <c r="Q87" s="60">
        <f>IF(O87="","",IF(P87="","OPEN","CLOSED"))</f>
      </c>
    </row>
    <row r="88" spans="1:17" ht="14.25" customHeight="1">
      <c r="A88" s="59">
        <v>85</v>
      </c>
      <c r="B88" s="47"/>
      <c r="C88" s="47"/>
      <c r="D88" s="46"/>
      <c r="E88" s="46"/>
      <c r="F88" s="48">
        <f>IF($D88="","",MAX(VLOOKUP($D88,Lists!$K$1:$S$6,9,0),(VLOOKUP($E88,Lists!$L$1:$S$6,8,0))))</f>
      </c>
      <c r="G88" s="46"/>
      <c r="H88" s="46"/>
      <c r="I88" s="46"/>
      <c r="J88" s="46"/>
      <c r="K88" s="46"/>
      <c r="L88" s="46"/>
      <c r="M88" s="48">
        <f>IF($G88="","",(MAX(VLOOKUP($G88,Lists!$M$1:$S$6,7,0),VLOOKUP($H88,Lists!$M$1:$S$6,7,0),VLOOKUP($I88,Lists!$M$1:$S$6,7,0),VLOOKUP($J88,Lists!$M$1:$S$6,7,0),VLOOKUP($K88,Lists!$R$1:$S$6,2,0),VLOOKUP($L88,Lists!$Q$1:$S$6,3,0))))</f>
      </c>
      <c r="N88" s="48">
        <f>IF($D88="","",$F88*$M88)</f>
      </c>
      <c r="O88" s="47"/>
      <c r="P88" s="58"/>
      <c r="Q88" s="60">
        <f>IF(O88="","",IF(P88="","OPEN","CLOSED"))</f>
      </c>
    </row>
    <row r="89" spans="1:17" ht="14.25" customHeight="1">
      <c r="A89" s="59">
        <v>86</v>
      </c>
      <c r="B89" s="47"/>
      <c r="C89" s="47"/>
      <c r="D89" s="46"/>
      <c r="E89" s="46"/>
      <c r="F89" s="48">
        <f>IF($D89="","",MAX(VLOOKUP($D89,Lists!$K$1:$S$6,9,0),(VLOOKUP($E89,Lists!$L$1:$S$6,8,0))))</f>
      </c>
      <c r="G89" s="46"/>
      <c r="H89" s="46"/>
      <c r="I89" s="46"/>
      <c r="J89" s="46"/>
      <c r="K89" s="46"/>
      <c r="L89" s="46"/>
      <c r="M89" s="48">
        <f>IF($G89="","",(MAX(VLOOKUP($G89,Lists!$M$1:$S$6,7,0),VLOOKUP($H89,Lists!$M$1:$S$6,7,0),VLOOKUP($I89,Lists!$M$1:$S$6,7,0),VLOOKUP($J89,Lists!$M$1:$S$6,7,0),VLOOKUP($K89,Lists!$R$1:$S$6,2,0),VLOOKUP($L89,Lists!$Q$1:$S$6,3,0))))</f>
      </c>
      <c r="N89" s="48">
        <f>IF($D89="","",$F89*$M89)</f>
      </c>
      <c r="O89" s="47"/>
      <c r="P89" s="58"/>
      <c r="Q89" s="60">
        <f>IF(O89="","",IF(P89="","OPEN","CLOSED"))</f>
      </c>
    </row>
    <row r="90" spans="1:17" ht="14.25" customHeight="1">
      <c r="A90" s="59">
        <v>87</v>
      </c>
      <c r="B90" s="47"/>
      <c r="C90" s="47"/>
      <c r="D90" s="46"/>
      <c r="E90" s="46"/>
      <c r="F90" s="48">
        <f>IF($D90="","",MAX(VLOOKUP($D90,Lists!$K$1:$S$6,9,0),(VLOOKUP($E90,Lists!$L$1:$S$6,8,0))))</f>
      </c>
      <c r="G90" s="46"/>
      <c r="H90" s="46"/>
      <c r="I90" s="46"/>
      <c r="J90" s="46"/>
      <c r="K90" s="46"/>
      <c r="L90" s="46"/>
      <c r="M90" s="48">
        <f>IF($G90="","",(MAX(VLOOKUP($G90,Lists!$M$1:$S$6,7,0),VLOOKUP($H90,Lists!$M$1:$S$6,7,0),VLOOKUP($I90,Lists!$M$1:$S$6,7,0),VLOOKUP($J90,Lists!$M$1:$S$6,7,0),VLOOKUP($K90,Lists!$R$1:$S$6,2,0),VLOOKUP($L90,Lists!$Q$1:$S$6,3,0))))</f>
      </c>
      <c r="N90" s="48">
        <f>IF($D90="","",$F90*$M90)</f>
      </c>
      <c r="O90" s="47"/>
      <c r="P90" s="58"/>
      <c r="Q90" s="60">
        <f>IF(O90="","",IF(P90="","OPEN","CLOSED"))</f>
      </c>
    </row>
    <row r="91" spans="1:17" ht="14.25" customHeight="1">
      <c r="A91" s="59">
        <v>88</v>
      </c>
      <c r="B91" s="47"/>
      <c r="C91" s="47"/>
      <c r="D91" s="46"/>
      <c r="E91" s="46"/>
      <c r="F91" s="48">
        <f>IF($D91="","",MAX(VLOOKUP($D91,Lists!$K$1:$S$6,9,0),(VLOOKUP($E91,Lists!$L$1:$S$6,8,0))))</f>
      </c>
      <c r="G91" s="46"/>
      <c r="H91" s="46"/>
      <c r="I91" s="46"/>
      <c r="J91" s="46"/>
      <c r="K91" s="46"/>
      <c r="L91" s="46"/>
      <c r="M91" s="48">
        <f>IF($G91="","",(MAX(VLOOKUP($G91,Lists!$M$1:$S$6,7,0),VLOOKUP($H91,Lists!$M$1:$S$6,7,0),VLOOKUP($I91,Lists!$M$1:$S$6,7,0),VLOOKUP($J91,Lists!$M$1:$S$6,7,0),VLOOKUP($K91,Lists!$R$1:$S$6,2,0),VLOOKUP($L91,Lists!$Q$1:$S$6,3,0))))</f>
      </c>
      <c r="N91" s="48">
        <f>IF($D91="","",$F91*$M91)</f>
      </c>
      <c r="O91" s="47"/>
      <c r="P91" s="58"/>
      <c r="Q91" s="60">
        <f>IF(O91="","",IF(P91="","OPEN","CLOSED"))</f>
      </c>
    </row>
    <row r="92" spans="1:17" ht="14.25" customHeight="1">
      <c r="A92" s="59">
        <v>89</v>
      </c>
      <c r="B92" s="47"/>
      <c r="C92" s="47"/>
      <c r="D92" s="46"/>
      <c r="E92" s="46"/>
      <c r="F92" s="48">
        <f>IF($D92="","",MAX(VLOOKUP($D92,Lists!$K$1:$S$6,9,0),(VLOOKUP($E92,Lists!$L$1:$S$6,8,0))))</f>
      </c>
      <c r="G92" s="46"/>
      <c r="H92" s="46"/>
      <c r="I92" s="46"/>
      <c r="J92" s="46"/>
      <c r="K92" s="46"/>
      <c r="L92" s="46"/>
      <c r="M92" s="48">
        <f>IF($G92="","",(MAX(VLOOKUP($G92,Lists!$M$1:$S$6,7,0),VLOOKUP($H92,Lists!$M$1:$S$6,7,0),VLOOKUP($I92,Lists!$M$1:$S$6,7,0),VLOOKUP($J92,Lists!$M$1:$S$6,7,0),VLOOKUP($K92,Lists!$R$1:$S$6,2,0),VLOOKUP($L92,Lists!$Q$1:$S$6,3,0))))</f>
      </c>
      <c r="N92" s="48">
        <f>IF($D92="","",$F92*$M92)</f>
      </c>
      <c r="O92" s="47"/>
      <c r="P92" s="58"/>
      <c r="Q92" s="60">
        <f>IF(O92="","",IF(P92="","OPEN","CLOSED"))</f>
      </c>
    </row>
    <row r="93" spans="1:17" ht="14.25" customHeight="1">
      <c r="A93" s="59">
        <v>90</v>
      </c>
      <c r="B93" s="47"/>
      <c r="C93" s="47"/>
      <c r="D93" s="46"/>
      <c r="E93" s="46"/>
      <c r="F93" s="48">
        <f>IF($D93="","",MAX(VLOOKUP($D93,Lists!$K$1:$S$6,9,0),(VLOOKUP($E93,Lists!$L$1:$S$6,8,0))))</f>
      </c>
      <c r="G93" s="46"/>
      <c r="H93" s="46"/>
      <c r="I93" s="46"/>
      <c r="J93" s="46"/>
      <c r="K93" s="46"/>
      <c r="L93" s="46"/>
      <c r="M93" s="48">
        <f>IF($G93="","",(MAX(VLOOKUP($G93,Lists!$M$1:$S$6,7,0),VLOOKUP($H93,Lists!$M$1:$S$6,7,0),VLOOKUP($I93,Lists!$M$1:$S$6,7,0),VLOOKUP($J93,Lists!$M$1:$S$6,7,0),VLOOKUP($K93,Lists!$R$1:$S$6,2,0),VLOOKUP($L93,Lists!$Q$1:$S$6,3,0))))</f>
      </c>
      <c r="N93" s="48">
        <f>IF($D93="","",$F93*$M93)</f>
      </c>
      <c r="O93" s="47"/>
      <c r="P93" s="58"/>
      <c r="Q93" s="60">
        <f>IF(O93="","",IF(P93="","OPEN","CLOSED"))</f>
      </c>
    </row>
    <row r="94" spans="1:17" ht="14.25" customHeight="1">
      <c r="A94" s="59">
        <v>91</v>
      </c>
      <c r="B94" s="47"/>
      <c r="C94" s="47"/>
      <c r="D94" s="46"/>
      <c r="E94" s="46"/>
      <c r="F94" s="48">
        <f>IF($D94="","",MAX(VLOOKUP($D94,Lists!$K$1:$S$6,9,0),(VLOOKUP($E94,Lists!$L$1:$S$6,8,0))))</f>
      </c>
      <c r="G94" s="46"/>
      <c r="H94" s="46"/>
      <c r="I94" s="46"/>
      <c r="J94" s="46"/>
      <c r="K94" s="46"/>
      <c r="L94" s="46"/>
      <c r="M94" s="48">
        <f>IF($G94="","",(MAX(VLOOKUP($G94,Lists!$M$1:$S$6,7,0),VLOOKUP($H94,Lists!$M$1:$S$6,7,0),VLOOKUP($I94,Lists!$M$1:$S$6,7,0),VLOOKUP($J94,Lists!$M$1:$S$6,7,0),VLOOKUP($K94,Lists!$R$1:$S$6,2,0),VLOOKUP($L94,Lists!$Q$1:$S$6,3,0))))</f>
      </c>
      <c r="N94" s="48">
        <f>IF($D94="","",$F94*$M94)</f>
      </c>
      <c r="O94" s="47"/>
      <c r="P94" s="58"/>
      <c r="Q94" s="60">
        <f>IF(O94="","",IF(P94="","OPEN","CLOSED"))</f>
      </c>
    </row>
    <row r="95" spans="1:17" ht="14.25" customHeight="1">
      <c r="A95" s="59">
        <v>92</v>
      </c>
      <c r="B95" s="47"/>
      <c r="C95" s="47"/>
      <c r="D95" s="46"/>
      <c r="E95" s="46"/>
      <c r="F95" s="48">
        <f>IF($D95="","",MAX(VLOOKUP($D95,Lists!$K$1:$S$6,9,0),(VLOOKUP($E95,Lists!$L$1:$S$6,8,0))))</f>
      </c>
      <c r="G95" s="46"/>
      <c r="H95" s="46"/>
      <c r="I95" s="46"/>
      <c r="J95" s="46"/>
      <c r="K95" s="46"/>
      <c r="L95" s="46"/>
      <c r="M95" s="48">
        <f>IF($G95="","",(MAX(VLOOKUP($G95,Lists!$M$1:$S$6,7,0),VLOOKUP($H95,Lists!$M$1:$S$6,7,0),VLOOKUP($I95,Lists!$M$1:$S$6,7,0),VLOOKUP($J95,Lists!$M$1:$S$6,7,0),VLOOKUP($K95,Lists!$R$1:$S$6,2,0),VLOOKUP($L95,Lists!$Q$1:$S$6,3,0))))</f>
      </c>
      <c r="N95" s="48">
        <f>IF($D95="","",$F95*$M95)</f>
      </c>
      <c r="O95" s="47"/>
      <c r="P95" s="58"/>
      <c r="Q95" s="60">
        <f>IF(O95="","",IF(P95="","OPEN","CLOSED"))</f>
      </c>
    </row>
    <row r="96" spans="1:17" ht="14.25" customHeight="1">
      <c r="A96" s="59">
        <v>93</v>
      </c>
      <c r="B96" s="47"/>
      <c r="C96" s="47"/>
      <c r="D96" s="46"/>
      <c r="E96" s="46"/>
      <c r="F96" s="48">
        <f>IF($D96="","",MAX(VLOOKUP($D96,Lists!$K$1:$S$6,9,0),(VLOOKUP($E96,Lists!$L$1:$S$6,8,0))))</f>
      </c>
      <c r="G96" s="46"/>
      <c r="H96" s="46"/>
      <c r="I96" s="46"/>
      <c r="J96" s="46"/>
      <c r="K96" s="46"/>
      <c r="L96" s="46"/>
      <c r="M96" s="48">
        <f>IF($G96="","",(MAX(VLOOKUP($G96,Lists!$M$1:$S$6,7,0),VLOOKUP($H96,Lists!$M$1:$S$6,7,0),VLOOKUP($I96,Lists!$M$1:$S$6,7,0),VLOOKUP($J96,Lists!$M$1:$S$6,7,0),VLOOKUP($K96,Lists!$R$1:$S$6,2,0),VLOOKUP($L96,Lists!$Q$1:$S$6,3,0))))</f>
      </c>
      <c r="N96" s="48">
        <f>IF($D96="","",$F96*$M96)</f>
      </c>
      <c r="O96" s="47"/>
      <c r="P96" s="58"/>
      <c r="Q96" s="60">
        <f>IF(O96="","",IF(P96="","OPEN","CLOSED"))</f>
      </c>
    </row>
    <row r="97" spans="1:17" ht="14.25" customHeight="1">
      <c r="A97" s="59">
        <v>94</v>
      </c>
      <c r="B97" s="47"/>
      <c r="C97" s="47"/>
      <c r="D97" s="46"/>
      <c r="E97" s="46"/>
      <c r="F97" s="48">
        <f>IF($D97="","",MAX(VLOOKUP($D97,Lists!$K$1:$S$6,9,0),(VLOOKUP($E97,Lists!$L$1:$S$6,8,0))))</f>
      </c>
      <c r="G97" s="46"/>
      <c r="H97" s="46"/>
      <c r="I97" s="46"/>
      <c r="J97" s="46"/>
      <c r="K97" s="46"/>
      <c r="L97" s="46"/>
      <c r="M97" s="48">
        <f>IF($G97="","",(MAX(VLOOKUP($G97,Lists!$M$1:$S$6,7,0),VLOOKUP($H97,Lists!$M$1:$S$6,7,0),VLOOKUP($I97,Lists!$M$1:$S$6,7,0),VLOOKUP($J97,Lists!$M$1:$S$6,7,0),VLOOKUP($K97,Lists!$R$1:$S$6,2,0),VLOOKUP($L97,Lists!$Q$1:$S$6,3,0))))</f>
      </c>
      <c r="N97" s="48">
        <f>IF($D97="","",$F97*$M97)</f>
      </c>
      <c r="O97" s="47"/>
      <c r="P97" s="58"/>
      <c r="Q97" s="60">
        <f>IF(O97="","",IF(P97="","OPEN","CLOSED"))</f>
      </c>
    </row>
    <row r="98" spans="1:17" ht="14.25" customHeight="1">
      <c r="A98" s="59">
        <v>95</v>
      </c>
      <c r="B98" s="47"/>
      <c r="C98" s="47"/>
      <c r="D98" s="46"/>
      <c r="E98" s="46"/>
      <c r="F98" s="48">
        <f>IF($D98="","",MAX(VLOOKUP($D98,Lists!$K$1:$S$6,9,0),(VLOOKUP($E98,Lists!$L$1:$S$6,8,0))))</f>
      </c>
      <c r="G98" s="46"/>
      <c r="H98" s="46"/>
      <c r="I98" s="46"/>
      <c r="J98" s="46"/>
      <c r="K98" s="46"/>
      <c r="L98" s="46"/>
      <c r="M98" s="48">
        <f>IF($G98="","",(MAX(VLOOKUP($G98,Lists!$M$1:$S$6,7,0),VLOOKUP($H98,Lists!$M$1:$S$6,7,0),VLOOKUP($I98,Lists!$M$1:$S$6,7,0),VLOOKUP($J98,Lists!$M$1:$S$6,7,0),VLOOKUP($K98,Lists!$R$1:$S$6,2,0),VLOOKUP($L98,Lists!$Q$1:$S$6,3,0))))</f>
      </c>
      <c r="N98" s="48">
        <f>IF($D98="","",$F98*$M98)</f>
      </c>
      <c r="O98" s="47"/>
      <c r="P98" s="58"/>
      <c r="Q98" s="60">
        <f>IF(O98="","",IF(P98="","OPEN","CLOSED"))</f>
      </c>
    </row>
    <row r="99" spans="1:17" ht="14.25" customHeight="1">
      <c r="A99" s="59">
        <v>96</v>
      </c>
      <c r="B99" s="47"/>
      <c r="C99" s="47"/>
      <c r="D99" s="46"/>
      <c r="E99" s="46"/>
      <c r="F99" s="48">
        <f>IF($D99="","",MAX(VLOOKUP($D99,Lists!$K$1:$S$6,9,0),(VLOOKUP($E99,Lists!$L$1:$S$6,8,0))))</f>
      </c>
      <c r="G99" s="46"/>
      <c r="H99" s="46"/>
      <c r="I99" s="46"/>
      <c r="J99" s="46"/>
      <c r="K99" s="46"/>
      <c r="L99" s="46"/>
      <c r="M99" s="48">
        <f>IF($G99="","",(MAX(VLOOKUP($G99,Lists!$M$1:$S$6,7,0),VLOOKUP($H99,Lists!$M$1:$S$6,7,0),VLOOKUP($I99,Lists!$M$1:$S$6,7,0),VLOOKUP($J99,Lists!$M$1:$S$6,7,0),VLOOKUP($K99,Lists!$R$1:$S$6,2,0),VLOOKUP($L99,Lists!$Q$1:$S$6,3,0))))</f>
      </c>
      <c r="N99" s="48">
        <f>IF($D99="","",$F99*$M99)</f>
      </c>
      <c r="O99" s="47"/>
      <c r="P99" s="58"/>
      <c r="Q99" s="60">
        <f>IF(O99="","",IF(P99="","OPEN","CLOSED"))</f>
      </c>
    </row>
    <row r="100" spans="1:17" ht="14.25" customHeight="1">
      <c r="A100" s="59">
        <v>97</v>
      </c>
      <c r="B100" s="47"/>
      <c r="C100" s="47"/>
      <c r="D100" s="46"/>
      <c r="E100" s="46"/>
      <c r="F100" s="48">
        <f>IF($D100="","",MAX(VLOOKUP($D100,Lists!$K$1:$S$6,9,0),(VLOOKUP($E100,Lists!$L$1:$S$6,8,0))))</f>
      </c>
      <c r="G100" s="46"/>
      <c r="H100" s="46"/>
      <c r="I100" s="46"/>
      <c r="J100" s="46"/>
      <c r="K100" s="46"/>
      <c r="L100" s="46"/>
      <c r="M100" s="48">
        <f>IF($G100="","",(MAX(VLOOKUP($G100,Lists!$M$1:$S$6,7,0),VLOOKUP($H100,Lists!$M$1:$S$6,7,0),VLOOKUP($I100,Lists!$M$1:$S$6,7,0),VLOOKUP($J100,Lists!$M$1:$S$6,7,0),VLOOKUP($K100,Lists!$R$1:$S$6,2,0),VLOOKUP($L100,Lists!$Q$1:$S$6,3,0))))</f>
      </c>
      <c r="N100" s="48">
        <f>IF($D100="","",$F100*$M100)</f>
      </c>
      <c r="O100" s="47"/>
      <c r="P100" s="58"/>
      <c r="Q100" s="60">
        <f>IF(O100="","",IF(P100="","OPEN","CLOSED"))</f>
      </c>
    </row>
    <row r="101" spans="1:17" ht="14.25" customHeight="1">
      <c r="A101" s="59">
        <v>98</v>
      </c>
      <c r="B101" s="47"/>
      <c r="C101" s="47"/>
      <c r="D101" s="46"/>
      <c r="E101" s="46"/>
      <c r="F101" s="48">
        <f>IF($D101="","",MAX(VLOOKUP($D101,Lists!$K$1:$S$6,9,0),(VLOOKUP($E101,Lists!$L$1:$S$6,8,0))))</f>
      </c>
      <c r="G101" s="46"/>
      <c r="H101" s="46"/>
      <c r="I101" s="46"/>
      <c r="J101" s="46"/>
      <c r="K101" s="46"/>
      <c r="L101" s="46"/>
      <c r="M101" s="48">
        <f>IF($G101="","",(MAX(VLOOKUP($G101,Lists!$M$1:$S$6,7,0),VLOOKUP($H101,Lists!$M$1:$S$6,7,0),VLOOKUP($I101,Lists!$M$1:$S$6,7,0),VLOOKUP($J101,Lists!$M$1:$S$6,7,0),VLOOKUP($K101,Lists!$R$1:$S$6,2,0),VLOOKUP($L101,Lists!$Q$1:$S$6,3,0))))</f>
      </c>
      <c r="N101" s="48">
        <f>IF($D101="","",$F101*$M101)</f>
      </c>
      <c r="O101" s="47"/>
      <c r="P101" s="58"/>
      <c r="Q101" s="60">
        <f>IF(O101="","",IF(P101="","OPEN","CLOSED"))</f>
      </c>
    </row>
    <row r="102" spans="1:17" ht="14.25" customHeight="1">
      <c r="A102" s="59">
        <v>99</v>
      </c>
      <c r="B102" s="47"/>
      <c r="C102" s="47"/>
      <c r="D102" s="46"/>
      <c r="E102" s="46"/>
      <c r="F102" s="48">
        <f>IF($D102="","",MAX(VLOOKUP($D102,Lists!$K$1:$S$6,9,0),(VLOOKUP($E102,Lists!$L$1:$S$6,8,0))))</f>
      </c>
      <c r="G102" s="46"/>
      <c r="H102" s="46"/>
      <c r="I102" s="46"/>
      <c r="J102" s="46"/>
      <c r="K102" s="46"/>
      <c r="L102" s="46"/>
      <c r="M102" s="48">
        <f>IF($G102="","",(MAX(VLOOKUP($G102,Lists!$M$1:$S$6,7,0),VLOOKUP($H102,Lists!$M$1:$S$6,7,0),VLOOKUP($I102,Lists!$M$1:$S$6,7,0),VLOOKUP($J102,Lists!$M$1:$S$6,7,0),VLOOKUP($K102,Lists!$R$1:$S$6,2,0),VLOOKUP($L102,Lists!$Q$1:$S$6,3,0))))</f>
      </c>
      <c r="N102" s="48">
        <f>IF($D102="","",$F102*$M102)</f>
      </c>
      <c r="O102" s="47"/>
      <c r="P102" s="58"/>
      <c r="Q102" s="60">
        <f>IF(O102="","",IF(P102="","OPEN","CLOSED"))</f>
      </c>
    </row>
    <row r="103" spans="1:17" ht="14.25" customHeight="1">
      <c r="A103" s="59">
        <v>100</v>
      </c>
      <c r="B103" s="47"/>
      <c r="C103" s="47"/>
      <c r="D103" s="46"/>
      <c r="E103" s="46"/>
      <c r="F103" s="48">
        <f>IF($D103="","",MAX(VLOOKUP($D103,Lists!$K$1:$S$6,9,0),(VLOOKUP($E103,Lists!$L$1:$S$6,8,0))))</f>
      </c>
      <c r="G103" s="46"/>
      <c r="H103" s="46"/>
      <c r="I103" s="46"/>
      <c r="J103" s="46"/>
      <c r="K103" s="46"/>
      <c r="L103" s="46"/>
      <c r="M103" s="48">
        <f>IF($G103="","",(MAX(VLOOKUP($G103,Lists!$M$1:$S$6,7,0),VLOOKUP($H103,Lists!$M$1:$S$6,7,0),VLOOKUP($I103,Lists!$M$1:$S$6,7,0),VLOOKUP($J103,Lists!$M$1:$S$6,7,0),VLOOKUP($K103,Lists!$R$1:$S$6,2,0),VLOOKUP($L103,Lists!$Q$1:$S$6,3,0))))</f>
      </c>
      <c r="N103" s="48">
        <f>IF($D103="","",$F103*$M103)</f>
      </c>
      <c r="O103" s="47"/>
      <c r="P103" s="58"/>
      <c r="Q103" s="60">
        <f>IF(O103="","",IF(P103="","OPEN","CLOSED"))</f>
      </c>
    </row>
  </sheetData>
  <mergeCells count="12">
    <mergeCell ref="P2:P3"/>
    <mergeCell ref="G2:L2"/>
    <mergeCell ref="O2:O3"/>
    <mergeCell ref="D2:E2"/>
    <mergeCell ref="N2:N3"/>
    <mergeCell ref="C2:C3"/>
    <mergeCell ref="M2:M3"/>
    <mergeCell ref="B2:B3"/>
    <mergeCell ref="D1:F1"/>
    <mergeCell ref="A2:A3"/>
    <mergeCell ref="Q2:Q3"/>
    <mergeCell ref="F2:F3"/>
  </mergeCells>
  <conditionalFormatting sqref="N4:N103">
    <cfRule type="cellIs" priority="1" dxfId="0" operator="lessThan" stopIfTrue="1">
      <formula>0</formula>
    </cfRule>
  </conditionalFormatting>
  <printOptions/>
  <pageMargins left="0.699999988079071" right="0.699999988079071" top="0.75" bottom="0.75" header="0.30000001192092896" footer="0.30000001192092896"/>
  <pageSetup horizontalDpi="300" verticalDpi="300" orientation="portrait" paperSize="9"/>
  <headerFooter alignWithMargins="0">
    <oddFooter>&amp;C&amp;"ヒラギノ角ゴ ProN W3,Regular"&amp;12&amp;K000000&amp;P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5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1" width="16.28125" style="61" customWidth="1"/>
    <col min="2" max="2" width="1.7109375" style="61" customWidth="1"/>
    <col min="3" max="3" width="22.8515625" style="61" customWidth="1"/>
    <col min="4" max="4" width="1.7109375" style="61" customWidth="1"/>
    <col min="5" max="5" width="9.140625" style="61" customWidth="1"/>
    <col min="6" max="6" width="22.7109375" style="61" customWidth="1"/>
    <col min="7" max="7" width="41.28125" style="61" customWidth="1"/>
    <col min="8" max="8" width="14.8515625" style="61" customWidth="1"/>
    <col min="9" max="9" width="19.140625" style="61" customWidth="1"/>
    <col min="10" max="10" width="1.7109375" style="61" customWidth="1"/>
    <col min="11" max="11" width="27.28125" style="61" customWidth="1"/>
    <col min="12" max="12" width="30.8515625" style="61" customWidth="1"/>
    <col min="13" max="14" width="10.28125" style="61" customWidth="1"/>
    <col min="15" max="16" width="11.421875" style="61" customWidth="1"/>
    <col min="17" max="17" width="12.421875" style="61" customWidth="1"/>
    <col min="18" max="18" width="16.28125" style="61" customWidth="1"/>
    <col min="19" max="19" width="5.7109375" style="61" customWidth="1"/>
    <col min="20" max="20" width="23.00390625" style="61" customWidth="1"/>
    <col min="21" max="21" width="1.7109375" style="61" customWidth="1"/>
    <col min="22" max="22" width="91.140625" style="61" customWidth="1"/>
    <col min="23" max="256" width="8.8515625" style="61" customWidth="1"/>
  </cols>
  <sheetData>
    <row r="1" spans="1:22" ht="18.75" customHeight="1">
      <c r="A1" s="62" t="s">
        <v>126</v>
      </c>
      <c r="B1" s="5"/>
      <c r="C1" s="63" t="s">
        <v>127</v>
      </c>
      <c r="D1" s="64"/>
      <c r="E1" s="65" t="s">
        <v>128</v>
      </c>
      <c r="F1" s="65" t="s">
        <v>129</v>
      </c>
      <c r="G1" s="65" t="s">
        <v>130</v>
      </c>
      <c r="H1" s="65" t="s">
        <v>33</v>
      </c>
      <c r="I1" s="65" t="s">
        <v>131</v>
      </c>
      <c r="J1" s="66"/>
      <c r="K1" s="65" t="s">
        <v>103</v>
      </c>
      <c r="L1" s="65" t="s">
        <v>132</v>
      </c>
      <c r="M1" s="65" t="s">
        <v>133</v>
      </c>
      <c r="N1" s="65" t="s">
        <v>134</v>
      </c>
      <c r="O1" s="65" t="s">
        <v>135</v>
      </c>
      <c r="P1" s="65" t="s">
        <v>136</v>
      </c>
      <c r="Q1" s="65" t="s">
        <v>137</v>
      </c>
      <c r="R1" s="65" t="s">
        <v>136</v>
      </c>
      <c r="S1" s="65" t="s">
        <v>138</v>
      </c>
      <c r="T1" s="65" t="s">
        <v>139</v>
      </c>
      <c r="U1" s="67"/>
      <c r="V1" s="68"/>
    </row>
    <row r="2" spans="1:22" ht="18.75" customHeight="1">
      <c r="A2" s="69">
        <v>8</v>
      </c>
      <c r="B2" s="9"/>
      <c r="C2" s="70">
        <v>8</v>
      </c>
      <c r="D2" s="71"/>
      <c r="E2" s="72" t="s">
        <v>6</v>
      </c>
      <c r="F2" s="72" t="s">
        <v>140</v>
      </c>
      <c r="G2" s="72" t="s">
        <v>78</v>
      </c>
      <c r="H2" s="72" t="s">
        <v>58</v>
      </c>
      <c r="I2" s="72" t="s">
        <v>141</v>
      </c>
      <c r="J2" s="73"/>
      <c r="K2" s="72" t="s">
        <v>142</v>
      </c>
      <c r="L2" s="72" t="s">
        <v>143</v>
      </c>
      <c r="M2" s="72" t="s">
        <v>144</v>
      </c>
      <c r="N2" s="72" t="s">
        <v>144</v>
      </c>
      <c r="O2" s="72" t="s">
        <v>145</v>
      </c>
      <c r="P2" s="72" t="s">
        <v>146</v>
      </c>
      <c r="Q2" s="72" t="s">
        <v>147</v>
      </c>
      <c r="R2" s="72" t="s">
        <v>148</v>
      </c>
      <c r="S2" s="74">
        <v>1</v>
      </c>
      <c r="T2" s="72" t="s">
        <v>149</v>
      </c>
      <c r="U2" s="8"/>
      <c r="V2" s="10"/>
    </row>
    <row r="3" spans="1:22" ht="15" customHeight="1">
      <c r="A3" s="75"/>
      <c r="B3" s="9"/>
      <c r="C3" s="9"/>
      <c r="D3" s="71"/>
      <c r="E3" s="72" t="s">
        <v>11</v>
      </c>
      <c r="F3" s="72" t="s">
        <v>84</v>
      </c>
      <c r="G3" s="72" t="s">
        <v>150</v>
      </c>
      <c r="H3" s="72" t="s">
        <v>45</v>
      </c>
      <c r="I3" s="72" t="s">
        <v>40</v>
      </c>
      <c r="J3" s="73"/>
      <c r="K3" s="72" t="s">
        <v>151</v>
      </c>
      <c r="L3" s="72" t="s">
        <v>152</v>
      </c>
      <c r="M3" s="72" t="s">
        <v>153</v>
      </c>
      <c r="N3" s="72" t="s">
        <v>154</v>
      </c>
      <c r="O3" s="72" t="s">
        <v>155</v>
      </c>
      <c r="P3" s="72" t="s">
        <v>156</v>
      </c>
      <c r="Q3" s="72" t="s">
        <v>157</v>
      </c>
      <c r="R3" s="72" t="s">
        <v>158</v>
      </c>
      <c r="S3" s="74">
        <v>2</v>
      </c>
      <c r="T3" s="72" t="s">
        <v>159</v>
      </c>
      <c r="U3" s="8"/>
      <c r="V3" s="10"/>
    </row>
    <row r="4" spans="1:22" ht="15" customHeight="1">
      <c r="A4" s="75"/>
      <c r="B4" s="9"/>
      <c r="C4" s="9"/>
      <c r="D4" s="71"/>
      <c r="E4" s="76"/>
      <c r="F4" s="72" t="s">
        <v>47</v>
      </c>
      <c r="G4" s="72" t="s">
        <v>160</v>
      </c>
      <c r="H4" s="72" t="s">
        <v>161</v>
      </c>
      <c r="I4" s="72" t="s">
        <v>162</v>
      </c>
      <c r="J4" s="73"/>
      <c r="K4" s="72" t="s">
        <v>163</v>
      </c>
      <c r="L4" s="72" t="s">
        <v>164</v>
      </c>
      <c r="M4" s="72" t="s">
        <v>165</v>
      </c>
      <c r="N4" s="72" t="s">
        <v>166</v>
      </c>
      <c r="O4" s="72" t="s">
        <v>167</v>
      </c>
      <c r="P4" s="72" t="s">
        <v>165</v>
      </c>
      <c r="Q4" s="72" t="s">
        <v>167</v>
      </c>
      <c r="R4" s="72" t="s">
        <v>168</v>
      </c>
      <c r="S4" s="74">
        <v>3</v>
      </c>
      <c r="T4" s="72" t="s">
        <v>169</v>
      </c>
      <c r="U4" s="8"/>
      <c r="V4" s="10"/>
    </row>
    <row r="5" spans="1:22" ht="15" customHeight="1">
      <c r="A5" s="75"/>
      <c r="B5" s="9"/>
      <c r="C5" s="9"/>
      <c r="D5" s="71"/>
      <c r="E5" s="76"/>
      <c r="F5" s="72" t="s">
        <v>41</v>
      </c>
      <c r="G5" s="72" t="s">
        <v>42</v>
      </c>
      <c r="H5" s="72" t="s">
        <v>39</v>
      </c>
      <c r="I5" s="72" t="s">
        <v>170</v>
      </c>
      <c r="J5" s="73"/>
      <c r="K5" s="72" t="s">
        <v>171</v>
      </c>
      <c r="L5" s="72" t="s">
        <v>172</v>
      </c>
      <c r="M5" s="72" t="s">
        <v>84</v>
      </c>
      <c r="N5" s="72" t="s">
        <v>84</v>
      </c>
      <c r="O5" s="72" t="s">
        <v>157</v>
      </c>
      <c r="P5" s="72" t="s">
        <v>173</v>
      </c>
      <c r="Q5" s="72" t="s">
        <v>155</v>
      </c>
      <c r="R5" s="72" t="s">
        <v>174</v>
      </c>
      <c r="S5" s="74">
        <v>4</v>
      </c>
      <c r="T5" s="72" t="s">
        <v>175</v>
      </c>
      <c r="U5" s="8"/>
      <c r="V5" s="10"/>
    </row>
    <row r="6" spans="1:22" ht="15" customHeight="1">
      <c r="A6" s="75"/>
      <c r="B6" s="9"/>
      <c r="C6" s="9"/>
      <c r="D6" s="71"/>
      <c r="E6" s="76"/>
      <c r="F6" s="76"/>
      <c r="G6" s="72" t="s">
        <v>160</v>
      </c>
      <c r="H6" s="76"/>
      <c r="I6" s="72" t="s">
        <v>176</v>
      </c>
      <c r="J6" s="73"/>
      <c r="K6" s="72" t="s">
        <v>177</v>
      </c>
      <c r="L6" s="72" t="s">
        <v>178</v>
      </c>
      <c r="M6" s="72" t="s">
        <v>179</v>
      </c>
      <c r="N6" s="72" t="s">
        <v>180</v>
      </c>
      <c r="O6" s="72" t="s">
        <v>147</v>
      </c>
      <c r="P6" s="72" t="s">
        <v>181</v>
      </c>
      <c r="Q6" s="72" t="s">
        <v>182</v>
      </c>
      <c r="R6" s="72" t="s">
        <v>183</v>
      </c>
      <c r="S6" s="74">
        <v>5</v>
      </c>
      <c r="T6" s="72" t="s">
        <v>184</v>
      </c>
      <c r="U6" s="8"/>
      <c r="V6" s="10"/>
    </row>
    <row r="7" spans="1:22" ht="15" customHeight="1">
      <c r="A7" s="75"/>
      <c r="B7" s="9"/>
      <c r="C7" s="9"/>
      <c r="D7" s="71"/>
      <c r="E7" s="76"/>
      <c r="F7" s="76"/>
      <c r="G7" s="72" t="s">
        <v>185</v>
      </c>
      <c r="H7" s="76"/>
      <c r="I7" s="72" t="s">
        <v>186</v>
      </c>
      <c r="J7" s="77"/>
      <c r="K7" s="78"/>
      <c r="L7" s="79"/>
      <c r="M7" s="80"/>
      <c r="N7" s="81"/>
      <c r="O7" s="81"/>
      <c r="P7" s="81"/>
      <c r="Q7" s="81"/>
      <c r="R7" s="81"/>
      <c r="S7" s="81"/>
      <c r="T7" s="81"/>
      <c r="U7" s="9"/>
      <c r="V7" s="10"/>
    </row>
    <row r="8" spans="1:22" ht="15" customHeight="1">
      <c r="A8" s="75"/>
      <c r="B8" s="9"/>
      <c r="C8" s="9"/>
      <c r="D8" s="71"/>
      <c r="E8" s="76"/>
      <c r="F8" s="76"/>
      <c r="G8" s="72" t="s">
        <v>91</v>
      </c>
      <c r="H8" s="76"/>
      <c r="I8" s="72" t="s">
        <v>187</v>
      </c>
      <c r="J8" s="77"/>
      <c r="K8" s="82"/>
      <c r="L8" s="79"/>
      <c r="M8" s="77"/>
      <c r="N8" s="83"/>
      <c r="O8" s="83"/>
      <c r="P8" s="83"/>
      <c r="Q8" s="83"/>
      <c r="R8" s="83"/>
      <c r="S8" s="83"/>
      <c r="T8" s="83"/>
      <c r="U8" s="9"/>
      <c r="V8" s="10"/>
    </row>
    <row r="9" spans="1:22" ht="15" customHeight="1">
      <c r="A9" s="75"/>
      <c r="B9" s="9"/>
      <c r="C9" s="9"/>
      <c r="D9" s="71"/>
      <c r="E9" s="76"/>
      <c r="F9" s="76"/>
      <c r="G9" s="72" t="s">
        <v>188</v>
      </c>
      <c r="H9" s="76"/>
      <c r="I9" s="72" t="s">
        <v>189</v>
      </c>
      <c r="J9" s="77"/>
      <c r="K9" s="82"/>
      <c r="L9" s="79"/>
      <c r="M9" s="77"/>
      <c r="N9" s="83"/>
      <c r="O9" s="83"/>
      <c r="P9" s="83"/>
      <c r="Q9" s="83"/>
      <c r="R9" s="83"/>
      <c r="S9" s="83"/>
      <c r="T9" s="83"/>
      <c r="U9" s="9"/>
      <c r="V9" s="10"/>
    </row>
    <row r="10" spans="1:22" ht="15" customHeight="1">
      <c r="A10" s="75"/>
      <c r="B10" s="9"/>
      <c r="C10" s="9"/>
      <c r="D10" s="71"/>
      <c r="E10" s="76"/>
      <c r="F10" s="76"/>
      <c r="G10" s="72" t="s">
        <v>59</v>
      </c>
      <c r="H10" s="76"/>
      <c r="I10" s="72" t="s">
        <v>190</v>
      </c>
      <c r="J10" s="77"/>
      <c r="K10" s="82"/>
      <c r="L10" s="79"/>
      <c r="M10" s="77"/>
      <c r="N10" s="83"/>
      <c r="O10" s="83"/>
      <c r="P10" s="83"/>
      <c r="Q10" s="83"/>
      <c r="R10" s="83"/>
      <c r="S10" s="83"/>
      <c r="T10" s="83"/>
      <c r="U10" s="9"/>
      <c r="V10" s="10"/>
    </row>
    <row r="11" spans="1:22" ht="15" customHeight="1">
      <c r="A11" s="75"/>
      <c r="B11" s="9"/>
      <c r="C11" s="9"/>
      <c r="D11" s="71"/>
      <c r="E11" s="76"/>
      <c r="F11" s="76"/>
      <c r="G11" s="72" t="s">
        <v>69</v>
      </c>
      <c r="H11" s="76"/>
      <c r="I11" s="72" t="s">
        <v>191</v>
      </c>
      <c r="J11" s="77"/>
      <c r="K11" s="82"/>
      <c r="L11" s="79"/>
      <c r="M11" s="77"/>
      <c r="N11" s="83"/>
      <c r="O11" s="83"/>
      <c r="P11" s="83"/>
      <c r="Q11" s="83"/>
      <c r="R11" s="83"/>
      <c r="S11" s="83"/>
      <c r="T11" s="83"/>
      <c r="U11" s="9"/>
      <c r="V11" s="10"/>
    </row>
    <row r="12" spans="1:22" ht="15" customHeight="1">
      <c r="A12" s="75"/>
      <c r="B12" s="9"/>
      <c r="C12" s="9"/>
      <c r="D12" s="71"/>
      <c r="E12" s="76"/>
      <c r="F12" s="76"/>
      <c r="G12" s="72" t="s">
        <v>74</v>
      </c>
      <c r="H12" s="76"/>
      <c r="I12" s="72" t="s">
        <v>192</v>
      </c>
      <c r="J12" s="84"/>
      <c r="K12" s="85"/>
      <c r="L12" s="79"/>
      <c r="M12" s="84"/>
      <c r="N12" s="83"/>
      <c r="O12" s="83"/>
      <c r="P12" s="83"/>
      <c r="Q12" s="83"/>
      <c r="R12" s="83"/>
      <c r="S12" s="83"/>
      <c r="T12" s="83"/>
      <c r="U12" s="9"/>
      <c r="V12" s="10"/>
    </row>
    <row r="13" spans="1:22" ht="15" customHeight="1">
      <c r="A13" s="75"/>
      <c r="B13" s="9"/>
      <c r="C13" s="9"/>
      <c r="D13" s="71"/>
      <c r="E13" s="79"/>
      <c r="F13" s="79"/>
      <c r="G13" s="79"/>
      <c r="H13" s="79"/>
      <c r="I13" s="86" t="s">
        <v>74</v>
      </c>
      <c r="J13" s="79"/>
      <c r="K13" s="79"/>
      <c r="L13" s="79"/>
      <c r="M13" s="79"/>
      <c r="N13" s="77"/>
      <c r="O13" s="87"/>
      <c r="P13" s="83"/>
      <c r="Q13" s="83"/>
      <c r="R13" s="83"/>
      <c r="S13" s="83"/>
      <c r="T13" s="83"/>
      <c r="U13" s="9"/>
      <c r="V13" s="10"/>
    </row>
    <row r="14" spans="1:22" ht="15" customHeight="1">
      <c r="A14" s="75"/>
      <c r="B14" s="9"/>
      <c r="C14" s="9"/>
      <c r="D14" s="71"/>
      <c r="E14" s="79"/>
      <c r="F14" s="79"/>
      <c r="G14" s="79"/>
      <c r="H14" s="79"/>
      <c r="I14" s="79"/>
      <c r="J14" s="79"/>
      <c r="K14" s="79"/>
      <c r="L14" s="79"/>
      <c r="M14" s="79"/>
      <c r="N14" s="73"/>
      <c r="O14" s="79"/>
      <c r="P14" s="77"/>
      <c r="Q14" s="83"/>
      <c r="R14" s="83"/>
      <c r="S14" s="83"/>
      <c r="T14" s="83"/>
      <c r="U14" s="9"/>
      <c r="V14" s="10"/>
    </row>
    <row r="15" spans="1:22" ht="15" customHeight="1">
      <c r="A15" s="75"/>
      <c r="B15" s="9"/>
      <c r="C15" s="9"/>
      <c r="D15" s="71"/>
      <c r="E15" s="88"/>
      <c r="F15" s="88"/>
      <c r="G15" s="88"/>
      <c r="H15" s="88"/>
      <c r="I15" s="88"/>
      <c r="J15" s="88"/>
      <c r="K15" s="88"/>
      <c r="L15" s="88"/>
      <c r="M15" s="88"/>
      <c r="N15" s="89"/>
      <c r="O15" s="88"/>
      <c r="P15" s="8"/>
      <c r="Q15" s="9"/>
      <c r="R15" s="9"/>
      <c r="S15" s="9"/>
      <c r="T15" s="9"/>
      <c r="U15" s="9"/>
      <c r="V15" s="91" t="s">
        <v>193</v>
      </c>
    </row>
    <row r="16" spans="1:22" ht="15" customHeight="1">
      <c r="A16" s="75"/>
      <c r="B16" s="9"/>
      <c r="C16" s="9"/>
      <c r="D16" s="71"/>
      <c r="E16" s="88"/>
      <c r="F16" s="88"/>
      <c r="G16" s="88"/>
      <c r="H16" s="88"/>
      <c r="I16" s="92"/>
      <c r="J16" s="93"/>
      <c r="K16" s="94"/>
      <c r="L16" s="94"/>
      <c r="M16" s="94"/>
      <c r="N16" s="9"/>
      <c r="O16" s="95"/>
      <c r="P16" s="9"/>
      <c r="Q16" s="9"/>
      <c r="R16" s="9"/>
      <c r="S16" s="9"/>
      <c r="T16" s="9"/>
      <c r="U16" s="9"/>
      <c r="V16" s="91" t="s">
        <v>194</v>
      </c>
    </row>
    <row r="17" spans="1:22" ht="15" customHeight="1">
      <c r="A17" s="75"/>
      <c r="B17" s="9"/>
      <c r="C17" s="9"/>
      <c r="D17" s="71"/>
      <c r="E17" s="88"/>
      <c r="F17" s="88"/>
      <c r="G17" s="88"/>
      <c r="H17" s="88"/>
      <c r="I17" s="88"/>
      <c r="J17" s="96"/>
      <c r="K17" s="97"/>
      <c r="L17" s="97"/>
      <c r="M17" s="97"/>
      <c r="N17" s="9"/>
      <c r="O17" s="9"/>
      <c r="P17" s="9"/>
      <c r="Q17" s="9"/>
      <c r="R17" s="9"/>
      <c r="S17" s="9"/>
      <c r="T17" s="9"/>
      <c r="U17" s="9"/>
      <c r="V17" s="98"/>
    </row>
    <row r="18" spans="1:22" ht="15" customHeight="1">
      <c r="A18" s="75"/>
      <c r="B18" s="9"/>
      <c r="C18" s="9"/>
      <c r="D18" s="71"/>
      <c r="E18" s="88"/>
      <c r="F18" s="88"/>
      <c r="G18" s="88"/>
      <c r="H18" s="88"/>
      <c r="I18" s="88"/>
      <c r="J18" s="96"/>
      <c r="K18" s="97"/>
      <c r="L18" s="97"/>
      <c r="M18" s="97"/>
      <c r="N18" s="9"/>
      <c r="O18" s="9"/>
      <c r="P18" s="9"/>
      <c r="Q18" s="9"/>
      <c r="R18" s="9"/>
      <c r="S18" s="9"/>
      <c r="T18" s="9"/>
      <c r="U18" s="9"/>
      <c r="V18" s="91" t="str">
        <f>CONCATENATE(V15,C2,V16)</f>
        <v>Mitigation Plan
(required for risk factors &gt;8.0)
May reference external plan document_x0000__x0017__x0010__x0017_,_x0017_/_x0017_</v>
      </c>
    </row>
    <row r="19" spans="1:22" ht="15" customHeight="1">
      <c r="A19" s="75"/>
      <c r="B19" s="9"/>
      <c r="C19" s="9"/>
      <c r="D19" s="71"/>
      <c r="E19" s="88"/>
      <c r="F19" s="88"/>
      <c r="G19" s="88"/>
      <c r="H19" s="88"/>
      <c r="I19" s="88"/>
      <c r="J19" s="96"/>
      <c r="K19" s="97"/>
      <c r="L19" s="97"/>
      <c r="M19" s="97"/>
      <c r="N19" s="9"/>
      <c r="O19" s="9"/>
      <c r="P19" s="9"/>
      <c r="Q19" s="9"/>
      <c r="R19" s="9"/>
      <c r="S19" s="9"/>
      <c r="T19" s="9"/>
      <c r="U19" s="9"/>
      <c r="V19" s="98"/>
    </row>
    <row r="20" spans="1:22" ht="15" customHeight="1">
      <c r="A20" s="75"/>
      <c r="B20" s="9"/>
      <c r="C20" s="9"/>
      <c r="D20" s="71"/>
      <c r="E20" s="88"/>
      <c r="F20" s="88"/>
      <c r="G20" s="88"/>
      <c r="H20" s="88"/>
      <c r="I20" s="88"/>
      <c r="J20" s="96"/>
      <c r="K20" s="97"/>
      <c r="L20" s="97"/>
      <c r="M20" s="97"/>
      <c r="N20" s="9"/>
      <c r="O20" s="9"/>
      <c r="P20" s="9"/>
      <c r="Q20" s="9"/>
      <c r="R20" s="9"/>
      <c r="S20" s="9"/>
      <c r="T20" s="9"/>
      <c r="U20" s="9"/>
      <c r="V20" s="98"/>
    </row>
    <row r="21" spans="1:22" ht="30" customHeight="1">
      <c r="A21" s="75"/>
      <c r="B21" s="9"/>
      <c r="C21" s="9"/>
      <c r="D21" s="71"/>
      <c r="E21" s="88"/>
      <c r="F21" s="88"/>
      <c r="G21" s="88"/>
      <c r="H21" s="88"/>
      <c r="I21" s="88"/>
      <c r="J21" s="96"/>
      <c r="K21" s="97"/>
      <c r="L21" s="97"/>
      <c r="M21" s="97"/>
      <c r="N21" s="9"/>
      <c r="O21" s="9"/>
      <c r="P21" s="9"/>
      <c r="Q21" s="9"/>
      <c r="R21" s="9"/>
      <c r="S21" s="9"/>
      <c r="T21" s="9"/>
      <c r="U21" s="9"/>
      <c r="V21" s="91" t="s">
        <v>196</v>
      </c>
    </row>
    <row r="22" spans="1:22" ht="15" customHeight="1">
      <c r="A22" s="75"/>
      <c r="B22" s="9"/>
      <c r="C22" s="9"/>
      <c r="D22" s="71"/>
      <c r="E22" s="99"/>
      <c r="F22" s="100"/>
      <c r="G22" s="100"/>
      <c r="H22" s="100"/>
      <c r="I22" s="101"/>
      <c r="J22" s="96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1" t="s">
        <v>197</v>
      </c>
    </row>
    <row r="23" spans="1:22" ht="15" customHeight="1">
      <c r="A23" s="75"/>
      <c r="B23" s="9"/>
      <c r="C23" s="9"/>
      <c r="D23" s="71"/>
      <c r="E23" s="102"/>
      <c r="F23" s="103"/>
      <c r="G23" s="103"/>
      <c r="H23" s="103"/>
      <c r="I23" s="104"/>
      <c r="J23" s="96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8"/>
    </row>
    <row r="24" spans="1:22" ht="15" customHeight="1">
      <c r="A24" s="75"/>
      <c r="B24" s="9"/>
      <c r="C24" s="9"/>
      <c r="D24" s="71"/>
      <c r="E24" s="102"/>
      <c r="F24" s="103"/>
      <c r="G24" s="103"/>
      <c r="H24" s="103"/>
      <c r="I24" s="104"/>
      <c r="J24" s="96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1" t="str">
        <f>CONCATENATE(V21,A2,V22)</f>
        <v>Opportunity Pursuit Plan
(suggested for Opp Factors &gt;8.0)
May reference external planning document_x0000__x0017__x0019__x0017_5_x0017_8_x0017_</v>
      </c>
    </row>
    <row r="25" spans="1:22" ht="15" customHeight="1">
      <c r="A25" s="105"/>
      <c r="B25" s="15"/>
      <c r="C25" s="15"/>
      <c r="D25" s="106"/>
      <c r="E25" s="107"/>
      <c r="F25" s="108"/>
      <c r="G25" s="108"/>
      <c r="H25" s="108"/>
      <c r="I25" s="109"/>
      <c r="J25" s="110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11"/>
    </row>
  </sheetData>
  <printOptions/>
  <pageMargins left="0.699999988079071" right="0.699999988079071" top="0.75" bottom="0.75" header="0.30000001192092896" footer="0.30000001192092896"/>
  <pageSetup horizontalDpi="300" verticalDpi="300" orientation="portrait" paperSize="9"/>
  <headerFooter alignWithMargins="0">
    <oddFooter>&amp;C&amp;"ヒラギノ角ゴ ProN W3,Regular"&amp;12&amp;K000000&amp;P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